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G-SST NUTRISERVICES 2022\DOLCE ROMA  2022 - SGSST\2. GESTIÓN HSEQ\PROGRAMA\PVE PROG. VIGILANCIA EPIDEMIOLOGICO\"/>
    </mc:Choice>
  </mc:AlternateContent>
  <xr:revisionPtr revIDLastSave="0" documentId="13_ncr:1_{AF4A6634-DDE7-43EC-AA6F-30CC86EE3A31}" xr6:coauthVersionLast="37" xr6:coauthVersionMax="37" xr10:uidLastSave="{00000000-0000-0000-0000-000000000000}"/>
  <bookViews>
    <workbookView xWindow="0" yWindow="0" windowWidth="20490" windowHeight="7290" xr2:uid="{00000000-000D-0000-FFFF-FFFF00000000}"/>
  </bookViews>
  <sheets>
    <sheet name="PROGRAMA" sheetId="1" r:id="rId1"/>
    <sheet name="ANALISIS COBERTURA" sheetId="3" r:id="rId2"/>
    <sheet name="INCIDENCIA Y PREVALENCIA" sheetId="5" r:id="rId3"/>
  </sheets>
  <externalReferences>
    <externalReference r:id="rId4"/>
    <externalReference r:id="rId5"/>
  </externalReferences>
  <definedNames>
    <definedName name="_xlnm._FilterDatabase" localSheetId="1" hidden="1">'ANALISIS COBERTURA'!#REF!</definedName>
    <definedName name="_xlnm.Print_Area" localSheetId="1">'ANALISIS COBERTURA'!$A$5:$H$45</definedName>
    <definedName name="_xlnm.Print_Area" localSheetId="2">'INCIDENCIA Y PREVALENCIA'!$B$4:$S$65</definedName>
    <definedName name="_xlnm.Print_Area" localSheetId="0">PROGRAMA!$A$1:$U$70</definedName>
    <definedName name="nancy" localSheetId="2">[1]Tabla!$A$3:$C$38</definedName>
    <definedName name="nancy">[2]Tabla!$A$3:$C$38</definedName>
  </definedNames>
  <calcPr calcId="179021"/>
</workbook>
</file>

<file path=xl/calcChain.xml><?xml version="1.0" encoding="utf-8"?>
<calcChain xmlns="http://schemas.openxmlformats.org/spreadsheetml/2006/main">
  <c r="F10" i="3" l="1"/>
  <c r="C10" i="3"/>
  <c r="Q37" i="1"/>
  <c r="R37" i="1"/>
  <c r="Q36" i="1"/>
  <c r="P35" i="1"/>
  <c r="R35" i="1"/>
  <c r="F11" i="3"/>
  <c r="F9" i="3"/>
  <c r="G8" i="3"/>
  <c r="F8" i="3"/>
  <c r="G7" i="3"/>
  <c r="F7" i="3"/>
  <c r="C11" i="3"/>
  <c r="C9" i="3"/>
  <c r="C8" i="3"/>
  <c r="C7" i="3"/>
  <c r="H42" i="1"/>
  <c r="I42" i="1"/>
  <c r="J42" i="1"/>
  <c r="J43" i="1"/>
  <c r="K42" i="1"/>
  <c r="L42" i="1"/>
  <c r="M42" i="1"/>
  <c r="N42" i="1"/>
  <c r="N43" i="1"/>
  <c r="O42" i="1"/>
  <c r="P42" i="1"/>
  <c r="H41" i="1"/>
  <c r="H43" i="1"/>
  <c r="I41" i="1"/>
  <c r="J41" i="1"/>
  <c r="K41" i="1"/>
  <c r="K43" i="1"/>
  <c r="L41" i="1"/>
  <c r="M41" i="1"/>
  <c r="N41" i="1"/>
  <c r="O41" i="1"/>
  <c r="O43" i="1"/>
  <c r="Q41" i="1"/>
  <c r="G19" i="5"/>
  <c r="G49" i="5"/>
  <c r="H49" i="5"/>
  <c r="E49" i="5"/>
  <c r="D49" i="5"/>
  <c r="H48" i="5"/>
  <c r="H47" i="5"/>
  <c r="H46" i="5"/>
  <c r="H45" i="5"/>
  <c r="H44" i="5"/>
  <c r="H43" i="5"/>
  <c r="H42" i="5"/>
  <c r="H41" i="5"/>
  <c r="H40" i="5"/>
  <c r="H39" i="5"/>
  <c r="H38" i="5"/>
  <c r="H37" i="5"/>
  <c r="D19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G9" i="3"/>
  <c r="P38" i="1"/>
  <c r="Q39" i="1"/>
  <c r="R38" i="1"/>
  <c r="Q40" i="1"/>
  <c r="R40" i="1"/>
  <c r="R31" i="1"/>
  <c r="P26" i="1"/>
  <c r="Q27" i="1"/>
  <c r="R26" i="1"/>
  <c r="R28" i="1"/>
  <c r="G10" i="3"/>
  <c r="H10" i="3"/>
  <c r="R34" i="1"/>
  <c r="H9" i="3"/>
  <c r="H8" i="3"/>
  <c r="M43" i="1"/>
  <c r="L43" i="1"/>
  <c r="R32" i="1"/>
  <c r="I43" i="1"/>
  <c r="R29" i="1"/>
  <c r="P41" i="1"/>
  <c r="H7" i="3"/>
  <c r="Q42" i="1"/>
  <c r="G11" i="3"/>
  <c r="H11" i="3"/>
  <c r="H12" i="3"/>
  <c r="R42" i="1"/>
  <c r="P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Gestion SGI. Integrado</author>
    <author>USUARIO</author>
  </authors>
  <commentList>
    <comment ref="P2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Sistema de Gestion SGI. Integrado:</t>
        </r>
        <r>
          <rPr>
            <sz val="9"/>
            <color indexed="81"/>
            <rFont val="Tahoma"/>
            <family val="2"/>
          </rPr>
          <t xml:space="preserve">
Ingresar datos de personal que deberia asistir</t>
        </r>
      </text>
    </comment>
    <comment ref="P31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USUARIO:SGI, SSTQ</t>
        </r>
      </text>
    </comment>
    <comment ref="P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PERSONAL EXPUESTO</t>
        </r>
      </text>
    </comment>
    <comment ref="P37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PERSONAL EXPUESTO</t>
        </r>
      </text>
    </comment>
    <comment ref="K3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Sistema de Gestion SGI. Integrado:</t>
        </r>
        <r>
          <rPr>
            <sz val="9"/>
            <color indexed="81"/>
            <rFont val="Tahoma"/>
            <family val="2"/>
          </rPr>
          <t xml:space="preserve">
planteamiento inicial</t>
        </r>
      </text>
    </comment>
    <comment ref="P40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PERSONAL EXPUESTO</t>
        </r>
      </text>
    </comment>
  </commentList>
</comments>
</file>

<file path=xl/sharedStrings.xml><?xml version="1.0" encoding="utf-8"?>
<sst xmlns="http://schemas.openxmlformats.org/spreadsheetml/2006/main" count="194" uniqueCount="131">
  <si>
    <t>OBJETIVO</t>
  </si>
  <si>
    <t>META</t>
  </si>
  <si>
    <t>ACTIVIDADES/MES</t>
  </si>
  <si>
    <t>ESTADO</t>
  </si>
  <si>
    <t>RESPONSABLES</t>
  </si>
  <si>
    <t>RECURSOS</t>
  </si>
  <si>
    <t>REGISTROS</t>
  </si>
  <si>
    <t>PROG</t>
  </si>
  <si>
    <t>EJEC</t>
  </si>
  <si>
    <t>INDICADORES DE GESTION</t>
  </si>
  <si>
    <t>Cobertura:</t>
  </si>
  <si>
    <t>CRONOGRAMA DE ACTIVIDADES</t>
  </si>
  <si>
    <t>CONVENCIONES</t>
  </si>
  <si>
    <t>PROGRAMADO</t>
  </si>
  <si>
    <t>EJECUTADO</t>
  </si>
  <si>
    <t>PERIODO</t>
  </si>
  <si>
    <t>Actividad programada</t>
  </si>
  <si>
    <t>Actividad ejecutada</t>
  </si>
  <si>
    <t>% COBERTURA</t>
  </si>
  <si>
    <t>CANTIDAD DE TRABAJADORES EXPUESTOS</t>
  </si>
  <si>
    <t>Cumplir con el 90% de las actividades programadas</t>
  </si>
  <si>
    <t>Cumplimiento</t>
  </si>
  <si>
    <t>% DE CUMPLIMIENTO</t>
  </si>
  <si>
    <t>TOTAL P</t>
  </si>
  <si>
    <t>TOTAL E</t>
  </si>
  <si>
    <t>%CUM</t>
  </si>
  <si>
    <t xml:space="preserve">PLAN DE ACCION </t>
  </si>
  <si>
    <t>ACTIVIDAD</t>
  </si>
  <si>
    <t>FECHA DE EJECUCION</t>
  </si>
  <si>
    <t>ABIERTA</t>
  </si>
  <si>
    <t xml:space="preserve"> CERRADA</t>
  </si>
  <si>
    <t>No</t>
  </si>
  <si>
    <t>FECHA DE PROGRAMACION</t>
  </si>
  <si>
    <t>VERIFICAR</t>
  </si>
  <si>
    <t>ACTUAR</t>
  </si>
  <si>
    <t>HACER</t>
  </si>
  <si>
    <t>Enero</t>
  </si>
  <si>
    <t>Febrero</t>
  </si>
  <si>
    <t>Marzo</t>
  </si>
  <si>
    <t>Abril</t>
  </si>
  <si>
    <t>Mayo</t>
  </si>
  <si>
    <t>Junio</t>
  </si>
  <si>
    <t>% de cumplimiento</t>
  </si>
  <si>
    <t>Julio</t>
  </si>
  <si>
    <t># de actividades ejecutadas / # actividades programadas*100</t>
  </si>
  <si>
    <t>TOTAL DE ACTIVIDADES</t>
  </si>
  <si>
    <t>% CUMP</t>
  </si>
  <si>
    <t>ANALISIS DE TENDENCIAS</t>
  </si>
  <si>
    <t>OBSERVACIONES</t>
  </si>
  <si>
    <t>CANTIDAD DE TRABAJADORES QUE PARTICIPARON</t>
  </si>
  <si>
    <t>COBERTURA</t>
  </si>
  <si>
    <t>Actividades</t>
  </si>
  <si>
    <t>NO TRABAJADORES ASISTIERON</t>
  </si>
  <si>
    <t>VERSION: 001</t>
  </si>
  <si>
    <t>FECHA: 2 de Agosto de 2021</t>
  </si>
  <si>
    <t>PLANEAR</t>
  </si>
  <si>
    <t>Agosto</t>
  </si>
  <si>
    <t>Septiembre</t>
  </si>
  <si>
    <t>Octubre</t>
  </si>
  <si>
    <t>Noviembre</t>
  </si>
  <si>
    <t>Diciembre</t>
  </si>
  <si>
    <t>NO TRABAJADORES ASISTIERON/ACTIVIDADES REALIZADAS</t>
  </si>
  <si>
    <t>Meta</t>
  </si>
  <si>
    <t>Prevalencia:</t>
  </si>
  <si>
    <t>Incidencia:</t>
  </si>
  <si>
    <t>ANALSISIS DE TENDENCIA DE CUMPLIMIENTO</t>
  </si>
  <si>
    <t>ACCIONES DE MEJORA</t>
  </si>
  <si>
    <t>% INCIDENCIA TOTAL DEL PERSONAL</t>
  </si>
  <si>
    <t>CASOS  NUEVO</t>
  </si>
  <si>
    <t>No. TRABAJADORES</t>
  </si>
  <si>
    <t>%incidencia por mes general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</si>
  <si>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</si>
  <si>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</si>
  <si>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</si>
  <si>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</si>
  <si>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</si>
  <si>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</si>
  <si>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</si>
  <si>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</si>
  <si>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</si>
  <si>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</si>
  <si>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</si>
  <si>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</si>
  <si>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TOTALES</t>
  </si>
  <si>
    <t>% INCIDENCIA AÑO ANTERIOR</t>
  </si>
  <si>
    <t>% PREVALENCIA TOTAL DEL PERSONAL</t>
  </si>
  <si>
    <t>CASOS ANTIGUOS</t>
  </si>
  <si>
    <t>ANALISIS  DEL DOCUMENTO:</t>
  </si>
  <si>
    <t>(Número de casos nuevos y antiguos de enfermedad laboral en el periodo «Z» / Promedio de trabajadores en el periodo «Z») * 100.000</t>
  </si>
  <si>
    <t>(Número de casos nuevos de enfermedad laboral en el periodo «Z» / Promedio de trabajadores en el periodo «Z»)* 100.000</t>
  </si>
  <si>
    <t>% INCIDENCIA I TRIMESTRE</t>
  </si>
  <si>
    <t>% INCIDENCIA II TRIMESTE</t>
  </si>
  <si>
    <t>% INCIDENCIA III TRIMESTRE</t>
  </si>
  <si>
    <t>% INCIDENCIA IV TRIMESTRE</t>
  </si>
  <si>
    <t>% PREVALENCIA AÑO ANTERIOR</t>
  </si>
  <si>
    <t>% PREVALENCIAI TRIMESTRE</t>
  </si>
  <si>
    <t>% PREVALENCIA II TRIMESTE</t>
  </si>
  <si>
    <t>% PREVALENCIA III TRIMESTRE</t>
  </si>
  <si>
    <t>% PREVALENCIA IV TRIMESTRE</t>
  </si>
  <si>
    <t>CODIGO: 
SGI-SSTQ-FOR-049</t>
  </si>
  <si>
    <t>RESULTADO</t>
  </si>
  <si>
    <t>Seguimiento de pve y replanteamiento  de acciones</t>
  </si>
  <si>
    <t>Gestión humana y SSTQ</t>
  </si>
  <si>
    <t>SSTQ</t>
  </si>
  <si>
    <t>SSTQ, GERENCIA</t>
  </si>
  <si>
    <t xml:space="preserve">periodo de medicion: 2022 el periodo de medicion sera semestral  </t>
  </si>
  <si>
    <t>Humanos, tecnologicos, economicos y de infraestrcutira</t>
  </si>
  <si>
    <t xml:space="preserve">No se presentaron casos </t>
  </si>
  <si>
    <t>No aplica continuar con actividades programadas</t>
  </si>
  <si>
    <t>Registros de asistencia y de entrega de EPP</t>
  </si>
  <si>
    <r>
      <t xml:space="preserve">Analisis y reformulacion de actividades del programa: 
</t>
    </r>
    <r>
      <rPr>
        <sz val="10"/>
        <color indexed="8"/>
        <rFont val="Arial"/>
        <family val="2"/>
      </rPr>
      <t>Se requiere continuar con el seguimiento especifico de casos en recomendación</t>
    </r>
  </si>
  <si>
    <t>No aplica plan de acción frente a la cobertura.</t>
  </si>
  <si>
    <t>PROGRAMA DE VIGILANCIA EPIDEMIOLOGICA
AUDITIVO</t>
  </si>
  <si>
    <t># trabajadores expuestos que participan en la actividades de riesgo AUDITIVO en el periodo/ # total de trabajadores que deberian participar en las actividades de riesgo  AUDITIVO  en el periodo*100%</t>
  </si>
  <si>
    <t>Que el 95% de los trabajadores expuestos participen en las actividades enfocadas a minimizar el riesgo AUDITIVO</t>
  </si>
  <si>
    <t>Mantener en cero (0) la presencia de casos  nuevos y antiguos por riesgo AUDITIVO</t>
  </si>
  <si>
    <t>Mantener en cero (0) la presencia de casos  nuevos por riesgo AUDITIVO</t>
  </si>
  <si>
    <t>Ejecución de exámenes ocupacionales de acuqerdo con profesiograma y exposición al riesgo AUDITIVO y seguimiento a recomendaciones por persona</t>
  </si>
  <si>
    <t>Riesgos asociados a la labor /  Matriz de Identificacion de peligros,  riesgos prioritarios y programas de gestión incluyendo el AUDITIVO</t>
  </si>
  <si>
    <t>PROGRAMA DE VIGILANCIA EPIDEMIOLOGICO AUDITIVO</t>
  </si>
  <si>
    <t>PROGRAMA DE VIGILANCIA EPIDEMIOLOGICO
AUDITIVO</t>
  </si>
  <si>
    <t>Ejecución de estudio higienico de SONOMETRIA en áreas identificadas de riesgo licuadora industrial y campana extractora para identificar riesgos y definir e implementar controles ambientales</t>
  </si>
  <si>
    <t xml:space="preserve">Implementación de controles y acciones recomendadas del estudio higienico e  Inspección de condiciones de trabajo </t>
  </si>
  <si>
    <t xml:space="preserve">Implementar plan de acción de estudio higienico y seguimiento a su implementación </t>
  </si>
  <si>
    <t>Diciembre de 2021</t>
  </si>
  <si>
    <r>
      <t xml:space="preserve">ANALISIS DE COBERTURA: 
</t>
    </r>
    <r>
      <rPr>
        <sz val="10"/>
        <color indexed="8"/>
        <rFont val="Arial"/>
        <family val="2"/>
      </rPr>
      <t>Se da cumplimiento a la cobertura definida de acuerdo a los trabajadores expuestos al tipo de riesgo y a la actividad planteada, sin embargo serecomienda una capacitación esepcifica en riesgo auditivo y uso de epp en áreas identificadas de riesgo alto especialmente</t>
    </r>
  </si>
  <si>
    <t>Los programas de vigilancia Epidemiológica a nivel auditivo, son una herramienta indispensable para conocer los procesos generadores de ruido, que pueden afectar negativamente la salud y el bienestar de los trabajadores, los cuales, son expuestos
cotidianamente a diferentes ruidos por periodos largos o continuos, presentes en los lugares de trabajo o repentinos, que alteran y disminuyen la capacidad auditiva del oído interno y/o nervio auditivo, siendo la enfermedad ocupacional más frecuente a nivel mundial. Por lo cual, la importancia de prevenir, controlar y mitigar todo lo relacionado a la exposición al ruido.</t>
  </si>
  <si>
    <t xml:space="preserve">Implementar actividades con el fin de evitar enfermedades laborales por el riesgo AUDITIVO en la ejecucion de las actividades. Generar las medidas de intervención y prevención que se van a establecer en el sistema de vigilancia epidemiológico con el fin de disminuir las alteraciones de salud en la audición de los trabajadores expuestos. </t>
  </si>
  <si>
    <r>
      <t>A</t>
    </r>
    <r>
      <rPr>
        <b/>
        <sz val="10"/>
        <color indexed="8"/>
        <rFont val="Arial"/>
        <family val="2"/>
      </rPr>
      <t>NALISIS DE CUMPLIMIENTO</t>
    </r>
    <r>
      <rPr>
        <sz val="10"/>
        <color indexed="8"/>
        <rFont val="Arial"/>
        <family val="2"/>
      </rPr>
      <t xml:space="preserve">:
Se dio cumplimiento a las actividades planificadas, en el PVE </t>
    </r>
  </si>
  <si>
    <r>
      <rPr>
        <b/>
        <sz val="10"/>
        <color indexed="8"/>
        <rFont val="Arial"/>
        <family val="2"/>
      </rPr>
      <t>Analisis y reformulacion de actividades del programa:</t>
    </r>
    <r>
      <rPr>
        <sz val="10"/>
        <color indexed="8"/>
        <rFont val="Arial"/>
        <family val="2"/>
      </rPr>
      <t xml:space="preserve"> 
Para el proximo año se determinan realizar las actividades enfocadas a verificación de implementación de acciones de estudios higienicos </t>
    </r>
  </si>
  <si>
    <t>INTRODUCCIÓN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</si>
</sst>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0"/>
      <name val="Calibri"/>
      <family val="2"/>
    </font>
    <font>
      <sz val="10"/>
      <color indexed="8"/>
      <name val="Arial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 Narrow"/>
      <family val="2"/>
    </font>
    <font>
      <b/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Calibri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Calibri"/>
      <family val="2"/>
      <scheme val="minor"/>
    </font>
    <font>
      <b/>
      <sz val="10"/>
      <color rgb="FF000000"/>
      <name val="Arial Narrow"/>
      <family val="2"/>
    </font>
    <font>
      <b/>
      <sz val="12"/>
      <color theme="1"/>
      <name val="Arial Narrow"/>
      <family val="2"/>
    </font>
    <font>
      <sz val="11"/>
      <color rgb="FF000000"/>
      <name val="Arial Narrow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7"/>
      <color rgb="FFFF0000"/>
      <name val="Arial"/>
      <family val="2"/>
    </font>
    <font>
      <sz val="10"/>
      <color rgb="FFC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C00000"/>
      <name val="Arial"/>
      <family val="2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1">
    <xf numFmtId="0" fontId="0" fillId="0" borderId="0" xfId="0"/>
    <xf numFmtId="0" fontId="15" fillId="0" borderId="0" xfId="4" applyFont="1"/>
    <xf numFmtId="0" fontId="15" fillId="0" borderId="0" xfId="4" applyFont="1" applyBorder="1"/>
    <xf numFmtId="0" fontId="15" fillId="0" borderId="0" xfId="4" applyFont="1" applyAlignment="1">
      <alignment horizontal="center" vertical="center"/>
    </xf>
    <xf numFmtId="0" fontId="15" fillId="0" borderId="0" xfId="0" applyFont="1" applyFill="1"/>
    <xf numFmtId="0" fontId="15" fillId="0" borderId="0" xfId="4" applyFont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17" fillId="0" borderId="0" xfId="0" applyFont="1"/>
    <xf numFmtId="0" fontId="18" fillId="0" borderId="0" xfId="0" applyFont="1" applyBorder="1" applyAlignment="1">
      <alignment horizontal="center" vertical="center"/>
    </xf>
    <xf numFmtId="0" fontId="17" fillId="2" borderId="0" xfId="0" applyFont="1" applyFill="1"/>
    <xf numFmtId="0" fontId="7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20" fillId="2" borderId="10" xfId="4" applyFont="1" applyFill="1" applyBorder="1" applyAlignment="1">
      <alignment vertical="center"/>
    </xf>
    <xf numFmtId="0" fontId="20" fillId="2" borderId="0" xfId="4" applyFont="1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0" xfId="0" applyFill="1"/>
    <xf numFmtId="0" fontId="6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20" fillId="0" borderId="10" xfId="4" applyFont="1" applyBorder="1" applyAlignment="1">
      <alignment vertical="center"/>
    </xf>
    <xf numFmtId="0" fontId="20" fillId="0" borderId="0" xfId="4" applyFont="1" applyBorder="1"/>
    <xf numFmtId="0" fontId="21" fillId="2" borderId="1" xfId="0" applyFont="1" applyFill="1" applyBorder="1"/>
    <xf numFmtId="0" fontId="17" fillId="0" borderId="1" xfId="0" applyFont="1" applyBorder="1" applyAlignment="1">
      <alignment vertical="center"/>
    </xf>
    <xf numFmtId="9" fontId="8" fillId="0" borderId="1" xfId="5" applyFont="1" applyBorder="1"/>
    <xf numFmtId="0" fontId="22" fillId="2" borderId="10" xfId="0" applyFont="1" applyFill="1" applyBorder="1"/>
    <xf numFmtId="0" fontId="21" fillId="2" borderId="0" xfId="0" applyFont="1" applyFill="1" applyBorder="1"/>
    <xf numFmtId="0" fontId="21" fillId="2" borderId="7" xfId="0" applyFont="1" applyFill="1" applyBorder="1"/>
    <xf numFmtId="0" fontId="21" fillId="0" borderId="0" xfId="0" applyFont="1"/>
    <xf numFmtId="0" fontId="21" fillId="2" borderId="10" xfId="0" applyFont="1" applyFill="1" applyBorder="1"/>
    <xf numFmtId="0" fontId="21" fillId="2" borderId="3" xfId="0" applyFont="1" applyFill="1" applyBorder="1"/>
    <xf numFmtId="0" fontId="21" fillId="2" borderId="6" xfId="0" applyFont="1" applyFill="1" applyBorder="1"/>
    <xf numFmtId="0" fontId="21" fillId="2" borderId="11" xfId="0" applyFont="1" applyFill="1" applyBorder="1"/>
    <xf numFmtId="0" fontId="19" fillId="2" borderId="10" xfId="0" applyFont="1" applyFill="1" applyBorder="1" applyAlignment="1">
      <alignment wrapText="1"/>
    </xf>
    <xf numFmtId="0" fontId="21" fillId="2" borderId="0" xfId="0" applyFont="1" applyFill="1"/>
    <xf numFmtId="0" fontId="23" fillId="6" borderId="7" xfId="0" applyFont="1" applyFill="1" applyBorder="1" applyAlignment="1">
      <alignment horizontal="center" vertical="center" wrapText="1"/>
    </xf>
    <xf numFmtId="0" fontId="24" fillId="2" borderId="0" xfId="4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1" fontId="17" fillId="0" borderId="11" xfId="0" applyNumberFormat="1" applyFont="1" applyBorder="1" applyAlignment="1">
      <alignment horizontal="center" vertical="center"/>
    </xf>
    <xf numFmtId="164" fontId="13" fillId="2" borderId="8" xfId="5" applyNumberFormat="1" applyFont="1" applyFill="1" applyBorder="1" applyAlignment="1">
      <alignment vertical="center"/>
    </xf>
    <xf numFmtId="0" fontId="17" fillId="2" borderId="0" xfId="0" applyFont="1" applyFill="1" applyBorder="1"/>
    <xf numFmtId="0" fontId="15" fillId="0" borderId="2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6" fillId="0" borderId="0" xfId="4" applyFont="1" applyAlignment="1">
      <alignment horizontal="center" vertical="center"/>
    </xf>
    <xf numFmtId="0" fontId="16" fillId="0" borderId="6" xfId="4" applyFont="1" applyBorder="1" applyAlignment="1">
      <alignment horizontal="center" vertical="center"/>
    </xf>
    <xf numFmtId="0" fontId="16" fillId="0" borderId="17" xfId="4" applyFont="1" applyBorder="1" applyAlignment="1">
      <alignment horizontal="center" vertical="center"/>
    </xf>
    <xf numFmtId="0" fontId="16" fillId="0" borderId="7" xfId="4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4" applyFont="1" applyBorder="1" applyAlignment="1">
      <alignment horizontal="center" vertical="center" wrapText="1"/>
    </xf>
    <xf numFmtId="0" fontId="15" fillId="0" borderId="4" xfId="4" applyFont="1" applyBorder="1" applyAlignment="1">
      <alignment horizontal="center" vertical="center" wrapText="1"/>
    </xf>
    <xf numFmtId="0" fontId="15" fillId="0" borderId="16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9" fontId="20" fillId="4" borderId="4" xfId="5" applyFont="1" applyFill="1" applyBorder="1" applyAlignment="1">
      <alignment horizontal="center"/>
    </xf>
    <xf numFmtId="9" fontId="20" fillId="4" borderId="16" xfId="5" applyFont="1" applyFill="1" applyBorder="1" applyAlignment="1">
      <alignment horizontal="center"/>
    </xf>
    <xf numFmtId="9" fontId="20" fillId="4" borderId="2" xfId="5" applyFont="1" applyFill="1" applyBorder="1" applyAlignment="1">
      <alignment horizontal="center"/>
    </xf>
    <xf numFmtId="0" fontId="20" fillId="2" borderId="5" xfId="4" applyFont="1" applyFill="1" applyBorder="1" applyAlignment="1">
      <alignment horizontal="center" vertical="center"/>
    </xf>
    <xf numFmtId="0" fontId="20" fillId="2" borderId="12" xfId="4" applyFont="1" applyFill="1" applyBorder="1" applyAlignment="1">
      <alignment horizontal="center" vertical="center"/>
    </xf>
    <xf numFmtId="0" fontId="20" fillId="2" borderId="17" xfId="4" applyFont="1" applyFill="1" applyBorder="1" applyAlignment="1">
      <alignment horizontal="center" vertical="center"/>
    </xf>
    <xf numFmtId="0" fontId="20" fillId="2" borderId="3" xfId="4" applyFont="1" applyFill="1" applyBorder="1" applyAlignment="1">
      <alignment horizontal="center" vertical="center"/>
    </xf>
    <xf numFmtId="0" fontId="20" fillId="2" borderId="6" xfId="4" applyFont="1" applyFill="1" applyBorder="1" applyAlignment="1">
      <alignment horizontal="center" vertical="center"/>
    </xf>
    <xf numFmtId="0" fontId="20" fillId="2" borderId="11" xfId="4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11" fillId="6" borderId="3" xfId="4" applyFont="1" applyFill="1" applyBorder="1" applyAlignment="1">
      <alignment horizontal="center" vertical="center" wrapText="1"/>
    </xf>
    <xf numFmtId="0" fontId="11" fillId="6" borderId="6" xfId="4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17" fontId="26" fillId="0" borderId="1" xfId="4" applyNumberFormat="1" applyFont="1" applyBorder="1" applyAlignment="1">
      <alignment horizontal="center" vertical="center"/>
    </xf>
    <xf numFmtId="0" fontId="26" fillId="0" borderId="1" xfId="4" applyFont="1" applyBorder="1" applyAlignment="1">
      <alignment horizontal="center" vertical="center"/>
    </xf>
    <xf numFmtId="0" fontId="21" fillId="2" borderId="5" xfId="0" applyFont="1" applyFill="1" applyBorder="1" applyAlignment="1">
      <alignment horizontal="center"/>
    </xf>
    <xf numFmtId="0" fontId="21" fillId="2" borderId="12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9" fontId="20" fillId="0" borderId="1" xfId="5" applyFont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21" fillId="0" borderId="17" xfId="0" applyFont="1" applyFill="1" applyBorder="1" applyAlignment="1">
      <alignment horizontal="center"/>
    </xf>
    <xf numFmtId="0" fontId="24" fillId="0" borderId="1" xfId="4" applyFont="1" applyBorder="1" applyAlignment="1">
      <alignment horizontal="center" vertical="center" wrapText="1"/>
    </xf>
    <xf numFmtId="0" fontId="9" fillId="7" borderId="22" xfId="4" applyFont="1" applyFill="1" applyBorder="1" applyAlignment="1">
      <alignment horizontal="center" vertical="center"/>
    </xf>
    <xf numFmtId="0" fontId="9" fillId="7" borderId="20" xfId="4" applyFont="1" applyFill="1" applyBorder="1" applyAlignment="1">
      <alignment horizontal="center" vertical="center"/>
    </xf>
    <xf numFmtId="9" fontId="20" fillId="4" borderId="1" xfId="4" applyNumberFormat="1" applyFont="1" applyFill="1" applyBorder="1" applyAlignment="1">
      <alignment horizontal="center" vertical="center"/>
    </xf>
    <xf numFmtId="0" fontId="20" fillId="4" borderId="1" xfId="4" applyFont="1" applyFill="1" applyBorder="1" applyAlignment="1">
      <alignment horizontal="center" vertical="center"/>
    </xf>
    <xf numFmtId="9" fontId="20" fillId="2" borderId="1" xfId="4" applyNumberFormat="1" applyFont="1" applyFill="1" applyBorder="1" applyAlignment="1">
      <alignment horizontal="center" vertical="center"/>
    </xf>
    <xf numFmtId="0" fontId="20" fillId="2" borderId="1" xfId="4" applyFont="1" applyFill="1" applyBorder="1" applyAlignment="1">
      <alignment horizontal="center" vertical="center"/>
    </xf>
    <xf numFmtId="0" fontId="11" fillId="6" borderId="1" xfId="4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/>
    </xf>
    <xf numFmtId="9" fontId="20" fillId="4" borderId="1" xfId="5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/>
    </xf>
    <xf numFmtId="0" fontId="22" fillId="2" borderId="12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0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32" fillId="2" borderId="9" xfId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lef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2" fillId="2" borderId="15" xfId="1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2" fillId="2" borderId="8" xfId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5" fillId="2" borderId="5" xfId="1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 wrapText="1"/>
    </xf>
    <xf numFmtId="0" fontId="35" fillId="2" borderId="3" xfId="1" applyFont="1" applyFill="1" applyBorder="1" applyAlignment="1">
      <alignment horizontal="center" vertical="center" wrapText="1"/>
    </xf>
    <xf numFmtId="0" fontId="35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5" fillId="2" borderId="1" xfId="4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center" wrapText="1"/>
    </xf>
    <xf numFmtId="0" fontId="28" fillId="2" borderId="14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center" wrapText="1"/>
    </xf>
    <xf numFmtId="9" fontId="16" fillId="2" borderId="0" xfId="0" applyNumberFormat="1" applyFont="1" applyFill="1" applyBorder="1" applyAlignment="1">
      <alignment horizontal="center" wrapText="1"/>
    </xf>
    <xf numFmtId="0" fontId="2" fillId="6" borderId="16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29" fillId="2" borderId="0" xfId="0" applyFont="1" applyFill="1" applyAlignment="1">
      <alignment wrapText="1"/>
    </xf>
    <xf numFmtId="9" fontId="29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29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9" fontId="31" fillId="2" borderId="0" xfId="0" applyNumberFormat="1" applyFont="1" applyFill="1" applyAlignment="1">
      <alignment horizontal="center" wrapText="1"/>
    </xf>
    <xf numFmtId="0" fontId="31" fillId="2" borderId="0" xfId="0" applyFont="1" applyFill="1" applyAlignment="1">
      <alignment wrapText="1"/>
    </xf>
    <xf numFmtId="0" fontId="2" fillId="2" borderId="1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2" fillId="2" borderId="4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textRotation="90" wrapText="1"/>
    </xf>
    <xf numFmtId="9" fontId="32" fillId="2" borderId="1" xfId="0" applyNumberFormat="1" applyFont="1" applyFill="1" applyBorder="1" applyAlignment="1">
      <alignment horizontal="center" vertical="center" textRotation="90" wrapText="1"/>
    </xf>
    <xf numFmtId="0" fontId="32" fillId="2" borderId="1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textRotation="90" wrapText="1"/>
    </xf>
    <xf numFmtId="9" fontId="32" fillId="2" borderId="9" xfId="0" applyNumberFormat="1" applyFont="1" applyFill="1" applyBorder="1" applyAlignment="1">
      <alignment horizontal="center" vertical="center" textRotation="90" wrapText="1"/>
    </xf>
    <xf numFmtId="0" fontId="32" fillId="4" borderId="1" xfId="0" applyFont="1" applyFill="1" applyBorder="1" applyAlignment="1">
      <alignment horizontal="center" vertical="center" textRotation="90" wrapText="1"/>
    </xf>
    <xf numFmtId="9" fontId="32" fillId="2" borderId="15" xfId="0" applyNumberFormat="1" applyFont="1" applyFill="1" applyBorder="1" applyAlignment="1">
      <alignment horizontal="center" vertical="center" textRotation="90" wrapText="1"/>
    </xf>
    <xf numFmtId="0" fontId="32" fillId="0" borderId="1" xfId="0" applyFont="1" applyFill="1" applyBorder="1" applyAlignment="1">
      <alignment horizontal="center" vertical="center" wrapText="1"/>
    </xf>
    <xf numFmtId="9" fontId="32" fillId="2" borderId="1" xfId="5" applyFont="1" applyFill="1" applyBorder="1" applyAlignment="1">
      <alignment horizontal="center" vertical="center" textRotation="90" wrapText="1"/>
    </xf>
    <xf numFmtId="9" fontId="32" fillId="2" borderId="6" xfId="0" applyNumberFormat="1" applyFont="1" applyFill="1" applyBorder="1" applyAlignment="1">
      <alignment horizontal="center" vertical="center" wrapText="1"/>
    </xf>
    <xf numFmtId="9" fontId="32" fillId="2" borderId="12" xfId="5" applyNumberFormat="1" applyFont="1" applyFill="1" applyBorder="1" applyAlignment="1">
      <alignment horizontal="center" vertical="center" wrapText="1"/>
    </xf>
    <xf numFmtId="9" fontId="32" fillId="5" borderId="1" xfId="5" applyFont="1" applyFill="1" applyBorder="1" applyAlignment="1">
      <alignment horizontal="center" vertical="center" wrapText="1"/>
    </xf>
    <xf numFmtId="9" fontId="32" fillId="2" borderId="1" xfId="5" applyFont="1" applyFill="1" applyBorder="1" applyAlignment="1">
      <alignment horizontal="center" vertical="center" wrapText="1"/>
    </xf>
    <xf numFmtId="9" fontId="32" fillId="2" borderId="4" xfId="5" applyFont="1" applyFill="1" applyBorder="1" applyAlignment="1">
      <alignment horizontal="center" vertical="center" wrapText="1"/>
    </xf>
    <xf numFmtId="9" fontId="32" fillId="2" borderId="2" xfId="5" applyFont="1" applyFill="1" applyBorder="1" applyAlignment="1">
      <alignment horizontal="center" vertical="center" wrapText="1"/>
    </xf>
    <xf numFmtId="9" fontId="32" fillId="2" borderId="6" xfId="5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36" fillId="2" borderId="0" xfId="0" applyFont="1" applyFill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wrapText="1"/>
    </xf>
    <xf numFmtId="9" fontId="15" fillId="2" borderId="0" xfId="0" applyNumberFormat="1" applyFont="1" applyFill="1" applyAlignment="1">
      <alignment horizont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" xfId="4" applyFont="1" applyFill="1" applyBorder="1" applyAlignment="1">
      <alignment horizontal="center" vertical="center" wrapText="1"/>
    </xf>
    <xf numFmtId="0" fontId="16" fillId="6" borderId="4" xfId="4" applyFont="1" applyFill="1" applyBorder="1" applyAlignment="1">
      <alignment horizontal="center" vertical="center" wrapText="1"/>
    </xf>
    <xf numFmtId="0" fontId="16" fillId="6" borderId="16" xfId="4" applyFont="1" applyFill="1" applyBorder="1" applyAlignment="1">
      <alignment horizontal="center" vertical="center" wrapText="1"/>
    </xf>
    <xf numFmtId="0" fontId="16" fillId="6" borderId="1" xfId="4" applyFont="1" applyFill="1" applyBorder="1" applyAlignment="1">
      <alignment horizontal="center" wrapText="1"/>
    </xf>
    <xf numFmtId="0" fontId="16" fillId="6" borderId="1" xfId="4" applyFont="1" applyFill="1" applyBorder="1" applyAlignment="1">
      <alignment wrapText="1"/>
    </xf>
    <xf numFmtId="0" fontId="16" fillId="6" borderId="1" xfId="4" applyFont="1" applyFill="1" applyBorder="1" applyAlignment="1">
      <alignment horizontal="center" wrapText="1"/>
    </xf>
    <xf numFmtId="0" fontId="2" fillId="8" borderId="1" xfId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6" fillId="8" borderId="1" xfId="4" applyFont="1" applyFill="1" applyBorder="1" applyAlignment="1">
      <alignment horizontal="center" vertical="center" wrapText="1"/>
    </xf>
    <xf numFmtId="0" fontId="16" fillId="8" borderId="4" xfId="4" applyFont="1" applyFill="1" applyBorder="1" applyAlignment="1">
      <alignment horizontal="center" vertical="center" wrapText="1"/>
    </xf>
    <xf numFmtId="0" fontId="16" fillId="8" borderId="16" xfId="4" applyFont="1" applyFill="1" applyBorder="1" applyAlignment="1">
      <alignment horizontal="center" vertical="center" wrapText="1"/>
    </xf>
    <xf numFmtId="0" fontId="16" fillId="8" borderId="2" xfId="4" applyFont="1" applyFill="1" applyBorder="1" applyAlignment="1">
      <alignment horizontal="center" vertical="center" wrapText="1"/>
    </xf>
    <xf numFmtId="0" fontId="2" fillId="8" borderId="4" xfId="1" applyFont="1" applyFill="1" applyBorder="1" applyAlignment="1">
      <alignment horizontal="center" vertical="center" wrapText="1"/>
    </xf>
    <xf numFmtId="0" fontId="2" fillId="8" borderId="16" xfId="1" applyFont="1" applyFill="1" applyBorder="1" applyAlignment="1">
      <alignment horizontal="center" vertical="center" wrapText="1"/>
    </xf>
    <xf numFmtId="0" fontId="2" fillId="8" borderId="2" xfId="1" applyFont="1" applyFill="1" applyBorder="1" applyAlignment="1">
      <alignment horizontal="center" vertical="center" wrapText="1"/>
    </xf>
    <xf numFmtId="0" fontId="10" fillId="9" borderId="1" xfId="4" applyFont="1" applyFill="1" applyBorder="1" applyAlignment="1">
      <alignment horizontal="center" vertical="center"/>
    </xf>
    <xf numFmtId="0" fontId="24" fillId="6" borderId="8" xfId="4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24" fillId="6" borderId="8" xfId="4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6" borderId="1" xfId="4" applyFont="1" applyFill="1" applyBorder="1" applyAlignment="1">
      <alignment horizontal="center" vertical="center" wrapText="1"/>
    </xf>
    <xf numFmtId="0" fontId="16" fillId="8" borderId="2" xfId="4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9" fontId="15" fillId="0" borderId="1" xfId="5" applyFont="1" applyBorder="1" applyAlignment="1">
      <alignment horizontal="center" vertical="center" wrapText="1"/>
    </xf>
    <xf numFmtId="9" fontId="15" fillId="0" borderId="0" xfId="5" applyFont="1" applyBorder="1" applyAlignment="1">
      <alignment horizontal="center" vertical="center" wrapText="1"/>
    </xf>
    <xf numFmtId="0" fontId="3" fillId="0" borderId="5" xfId="4" applyFont="1" applyFill="1" applyBorder="1" applyAlignment="1">
      <alignment horizontal="left" vertical="center" wrapText="1"/>
    </xf>
    <xf numFmtId="0" fontId="15" fillId="0" borderId="12" xfId="4" applyFont="1" applyFill="1" applyBorder="1" applyAlignment="1">
      <alignment horizontal="left" vertical="center" wrapText="1"/>
    </xf>
    <xf numFmtId="0" fontId="15" fillId="0" borderId="17" xfId="4" applyFont="1" applyFill="1" applyBorder="1" applyAlignment="1">
      <alignment horizontal="left" vertical="center" wrapText="1"/>
    </xf>
    <xf numFmtId="0" fontId="15" fillId="0" borderId="10" xfId="4" applyFont="1" applyFill="1" applyBorder="1" applyAlignment="1">
      <alignment horizontal="left" vertical="center" wrapText="1"/>
    </xf>
    <xf numFmtId="0" fontId="15" fillId="0" borderId="0" xfId="4" applyFont="1" applyFill="1" applyBorder="1" applyAlignment="1">
      <alignment horizontal="left" vertical="center" wrapText="1"/>
    </xf>
    <xf numFmtId="0" fontId="15" fillId="0" borderId="7" xfId="4" applyFont="1" applyFill="1" applyBorder="1" applyAlignment="1">
      <alignment horizontal="left" vertical="center" wrapText="1"/>
    </xf>
    <xf numFmtId="0" fontId="15" fillId="0" borderId="3" xfId="4" applyFont="1" applyFill="1" applyBorder="1" applyAlignment="1">
      <alignment horizontal="left" vertical="center" wrapText="1"/>
    </xf>
    <xf numFmtId="0" fontId="15" fillId="0" borderId="6" xfId="4" applyFont="1" applyFill="1" applyBorder="1" applyAlignment="1">
      <alignment horizontal="left" vertical="center" wrapText="1"/>
    </xf>
    <xf numFmtId="0" fontId="15" fillId="0" borderId="11" xfId="4" applyFont="1" applyFill="1" applyBorder="1" applyAlignment="1">
      <alignment horizontal="left" vertical="center" wrapText="1"/>
    </xf>
    <xf numFmtId="0" fontId="16" fillId="0" borderId="5" xfId="4" applyFont="1" applyFill="1" applyBorder="1" applyAlignment="1">
      <alignment horizontal="left" vertical="center" wrapText="1"/>
    </xf>
    <xf numFmtId="0" fontId="15" fillId="0" borderId="0" xfId="4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Porcentaje" xfId="5" builtinId="5"/>
    <cellStyle name="Porcentaje 2" xfId="6" xr:uid="{00000000-0005-0000-0000-000006000000}"/>
    <cellStyle name="Porcentaje 3" xfId="7" xr:uid="{00000000-0005-0000-0000-000007000000}"/>
  </cellStyles>
  <dxfs count="24"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indexed="6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ont>
        <color theme="0" tint="-0.14996795556505021"/>
      </font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O" sz="1800" b="0" i="0" u="none" strike="noStrike" baseline="0">
                <a:solidFill>
                  <a:srgbClr val="333333"/>
                </a:solidFill>
                <a:latin typeface="Calibri"/>
                <a:cs typeface="Calibri"/>
              </a:rPr>
              <a:t>Analisis tendencial de cumplimiento</a:t>
            </a:r>
            <a:endParaRPr lang="es-CO" sz="1400" b="0" i="0" u="none" strike="noStrike" baseline="0">
              <a:solidFill>
                <a:srgbClr val="333333"/>
              </a:solidFill>
              <a:latin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 sz="1400" b="0" i="0" u="none" strike="noStrike" baseline="0">
              <a:solidFill>
                <a:srgbClr val="333333"/>
              </a:solidFill>
              <a:latin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 sz="1400" b="0" i="0" u="none" strike="noStrike" baseline="0">
              <a:solidFill>
                <a:srgbClr val="333333"/>
              </a:solidFill>
              <a:latin typeface="Calibri"/>
              <a:cs typeface="Calibri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programadas</c:v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PROGRAMA!$D$25:$O$25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PROGRAMA!$D$41:$O$41</c:f>
              <c:numCache>
                <c:formatCode>General</c:formatCode>
                <c:ptCount val="12"/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73-4166-A778-F22DF2A8EE41}"/>
            </c:ext>
          </c:extLst>
        </c:ser>
        <c:ser>
          <c:idx val="1"/>
          <c:order val="1"/>
          <c:tx>
            <c:v>ejecutadas</c:v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PROGRAMA!$D$25:$O$25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PROGRAMA!$D$42:$O$42</c:f>
              <c:numCache>
                <c:formatCode>General</c:formatCode>
                <c:ptCount val="12"/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73-4166-A778-F22DF2A8EE41}"/>
            </c:ext>
          </c:extLst>
        </c:ser>
        <c:ser>
          <c:idx val="2"/>
          <c:order val="2"/>
          <c:tx>
            <c:v>% de cumplimiento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PROGRAMA!$D$25:$O$25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PROGRAMA!$D$43:$O$43</c:f>
              <c:numCache>
                <c:formatCode>0%</c:formatCode>
                <c:ptCount val="12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73-4166-A778-F22DF2A8E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893378671"/>
        <c:axId val="1"/>
      </c:barChart>
      <c:catAx>
        <c:axId val="893378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893378671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O"/>
              <a:t>ANALISIS TENDENCIAL DE COBERTURA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'ANALISIS COBERTURA'!$H$7:$H$11</c:f>
              <c:numCache>
                <c:formatCode>0%</c:formatCode>
                <c:ptCount val="5"/>
                <c:pt idx="0">
                  <c:v>0.967741935483871</c:v>
                </c:pt>
                <c:pt idx="1">
                  <c:v>1</c:v>
                </c:pt>
                <c:pt idx="2">
                  <c:v>1.0333333333333334</c:v>
                </c:pt>
                <c:pt idx="3">
                  <c:v>1.0333333333333334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D2-4BC3-AC43-97E52EE5E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997695"/>
        <c:axId val="1"/>
      </c:lineChart>
      <c:catAx>
        <c:axId val="345997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34599769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O"/>
              <a:t>INCIDENCIA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cat>
            <c:strRef>
              <c:f>'INCIDENCIA Y PREVALENCIA'!$B$21:$F$25</c:f>
              <c:strCache>
                <c:ptCount val="5"/>
                <c:pt idx="0">
                  <c:v>% INCIDENCIA AÑO ANTERIOR</c:v>
                </c:pt>
                <c:pt idx="1">
                  <c:v>% INCIDENCIA I TRIMESTRE</c:v>
                </c:pt>
                <c:pt idx="2">
                  <c:v>% INCIDENCIA II TRIMESTE</c:v>
                </c:pt>
                <c:pt idx="3">
                  <c:v>% INCIDENCIA III TRIMESTRE</c:v>
                </c:pt>
                <c:pt idx="4">
                  <c:v>% INCIDENCIA IV TRIMESTRE</c:v>
                </c:pt>
              </c:strCache>
            </c:strRef>
          </c:cat>
          <c:val>
            <c:numRef>
              <c:f>'INCIDENCIA Y PREVALENCIA'!$G$21:$G$25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AB-4442-95FA-9D2F3B318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995615"/>
        <c:axId val="1"/>
      </c:barChart>
      <c:catAx>
        <c:axId val="3459956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345995615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369568514968907"/>
          <c:y val="0.52984315984892139"/>
          <c:w val="0.13963787801481031"/>
          <c:h val="0.14390201224846899"/>
        </c:manualLayout>
      </c:layout>
      <c:overlay val="0"/>
      <c:txPr>
        <a:bodyPr/>
        <a:lstStyle/>
        <a:p>
          <a:pPr>
            <a:defRPr sz="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ln w="22225">
      <a:solidFill>
        <a:schemeClr val="tx2">
          <a:lumMod val="75000"/>
        </a:schemeClr>
      </a:solidFill>
    </a:ln>
    <a:effectLst>
      <a:innerShdw blurRad="63500" dist="50800" dir="18900000">
        <a:schemeClr val="accent5">
          <a:lumMod val="60000"/>
          <a:lumOff val="40000"/>
          <a:alpha val="50000"/>
        </a:schemeClr>
      </a:inn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O"/>
              <a:t>PREVALENCIA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cat>
            <c:strRef>
              <c:f>'INCIDENCIA Y PREVALENCIA'!$B$52:$F$55</c:f>
              <c:strCache>
                <c:ptCount val="4"/>
                <c:pt idx="0">
                  <c:v>% PREVALENCIAI TRIMESTRE</c:v>
                </c:pt>
                <c:pt idx="1">
                  <c:v>% PREVALENCIA II TRIMESTE</c:v>
                </c:pt>
                <c:pt idx="2">
                  <c:v>% PREVALENCIA III TRIMESTRE</c:v>
                </c:pt>
                <c:pt idx="3">
                  <c:v>% PREVALENCIA IV TRIMESTRE</c:v>
                </c:pt>
              </c:strCache>
            </c:strRef>
          </c:cat>
          <c:val>
            <c:numRef>
              <c:f>'INCIDENCIA Y PREVALENCIA'!$H$52:$H$55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1-4731-8905-32E1BF20DF50}"/>
            </c:ext>
          </c:extLst>
        </c:ser>
        <c:ser>
          <c:idx val="1"/>
          <c:order val="1"/>
          <c:invertIfNegative val="0"/>
          <c:cat>
            <c:strRef>
              <c:f>'INCIDENCIA Y PREVALENCIA'!$B$52:$F$55</c:f>
              <c:strCache>
                <c:ptCount val="4"/>
                <c:pt idx="0">
                  <c:v>% PREVALENCIAI TRIMESTRE</c:v>
                </c:pt>
                <c:pt idx="1">
                  <c:v>% PREVALENCIA II TRIMESTE</c:v>
                </c:pt>
                <c:pt idx="2">
                  <c:v>% PREVALENCIA III TRIMESTRE</c:v>
                </c:pt>
                <c:pt idx="3">
                  <c:v>% PREVALENCIA IV TRIMESTRE</c:v>
                </c:pt>
              </c:strCache>
            </c:strRef>
          </c:cat>
          <c:val>
            <c:numRef>
              <c:f>'INCIDENCIA Y PREVALENCIA'!$I$52:$I$55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6741-4731-8905-32E1BF20DF50}"/>
            </c:ext>
          </c:extLst>
        </c:ser>
        <c:ser>
          <c:idx val="2"/>
          <c:order val="2"/>
          <c:invertIfNegative val="0"/>
          <c:cat>
            <c:strRef>
              <c:f>'INCIDENCIA Y PREVALENCIA'!$B$52:$F$55</c:f>
              <c:strCache>
                <c:ptCount val="4"/>
                <c:pt idx="0">
                  <c:v>% PREVALENCIAI TRIMESTRE</c:v>
                </c:pt>
                <c:pt idx="1">
                  <c:v>% PREVALENCIA II TRIMESTE</c:v>
                </c:pt>
                <c:pt idx="2">
                  <c:v>% PREVALENCIA III TRIMESTRE</c:v>
                </c:pt>
                <c:pt idx="3">
                  <c:v>% PREVALENCIA IV TRIMESTRE</c:v>
                </c:pt>
              </c:strCache>
            </c:strRef>
          </c:cat>
          <c:val>
            <c:numRef>
              <c:f>'INCIDENCIA Y PREVALENCIA'!$J$52:$J$55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6741-4731-8905-32E1BF20D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996447"/>
        <c:axId val="1"/>
      </c:barChart>
      <c:catAx>
        <c:axId val="3459964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345996447"/>
        <c:crosses val="autoZero"/>
        <c:crossBetween val="between"/>
      </c:valAx>
    </c:plotArea>
    <c:plotVisOnly val="1"/>
    <c:dispBlanksAs val="gap"/>
    <c:showDLblsOverMax val="0"/>
  </c:chart>
  <c:spPr>
    <a:ln w="22225">
      <a:solidFill>
        <a:schemeClr val="tx2">
          <a:lumMod val="75000"/>
        </a:schemeClr>
      </a:solidFill>
    </a:ln>
    <a:effectLst>
      <a:innerShdw blurRad="63500" dist="50800" dir="18900000">
        <a:schemeClr val="accent5">
          <a:lumMod val="60000"/>
          <a:lumOff val="40000"/>
          <a:alpha val="50000"/>
        </a:schemeClr>
      </a:inn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1228725</xdr:colOff>
      <xdr:row>47</xdr:row>
      <xdr:rowOff>114300</xdr:rowOff>
    </xdr:from>
    <xdr:to>
      <xdr:col>19</xdr:col>
      <xdr:colOff>990600</xdr:colOff>
      <xdr:row>61</xdr:row>
      <xdr:rowOff>104775</xdr:rowOff>
    </xdr:to>
    <xdr:graphicFrame macro="">
      <xdr:nvGraphicFramePr>
        <xdr:cNvPr id="2496162" name="Gráfico 4">
          <a:extLst>
            <a:ext uri="{FF2B5EF4-FFF2-40B4-BE49-F238E27FC236}">
              <a16:creationId xmlns:a16="http://schemas.microsoft.com/office/drawing/2014/main" id="{00000000-0008-0000-0000-0000A2162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1000125</xdr:colOff>
      <xdr:row>65</xdr:row>
      <xdr:rowOff>0</xdr:rowOff>
    </xdr:from>
    <xdr:to>
      <xdr:col>13</xdr:col>
      <xdr:colOff>1428750</xdr:colOff>
      <xdr:row>65</xdr:row>
      <xdr:rowOff>85725</xdr:rowOff>
    </xdr:to>
    <xdr:sp macro="" textlink="">
      <xdr:nvSpPr>
        <xdr:cNvPr id="10" name="7 Cuadro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229725" y="10296525"/>
          <a:ext cx="4286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1</xdr:col>
      <xdr:colOff>56029</xdr:colOff>
      <xdr:row>0</xdr:row>
      <xdr:rowOff>112061</xdr:rowOff>
    </xdr:from>
    <xdr:to>
      <xdr:col>1</xdr:col>
      <xdr:colOff>2017854</xdr:colOff>
      <xdr:row>2</xdr:row>
      <xdr:rowOff>168091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7980E6-93B9-47CA-96C5-7344D6A7F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764" y="112061"/>
          <a:ext cx="1961825" cy="593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14</xdr:row>
      <xdr:rowOff>95250</xdr:rowOff>
    </xdr:from>
    <xdr:to>
      <xdr:col>6</xdr:col>
      <xdr:colOff>742950</xdr:colOff>
      <xdr:row>28</xdr:row>
      <xdr:rowOff>66675</xdr:rowOff>
    </xdr:to>
    <xdr:graphicFrame macro="">
      <xdr:nvGraphicFramePr>
        <xdr:cNvPr id="5067780" name="Gráfico 4">
          <a:extLst>
            <a:ext uri="{FF2B5EF4-FFF2-40B4-BE49-F238E27FC236}">
              <a16:creationId xmlns:a16="http://schemas.microsoft.com/office/drawing/2014/main" id="{00000000-0008-0000-0100-000004544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104775</xdr:colOff>
      <xdr:row>0</xdr:row>
      <xdr:rowOff>95250</xdr:rowOff>
    </xdr:from>
    <xdr:to>
      <xdr:col>2</xdr:col>
      <xdr:colOff>1352550</xdr:colOff>
      <xdr:row>2</xdr:row>
      <xdr:rowOff>155762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BE8459-AC8C-4304-8E68-F56BD3DA9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150" y="95250"/>
          <a:ext cx="1628775" cy="5939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238125</xdr:colOff>
      <xdr:row>20</xdr:row>
      <xdr:rowOff>57150</xdr:rowOff>
    </xdr:from>
    <xdr:to>
      <xdr:col>18</xdr:col>
      <xdr:colOff>2343150</xdr:colOff>
      <xdr:row>31</xdr:row>
      <xdr:rowOff>180975</xdr:rowOff>
    </xdr:to>
    <xdr:graphicFrame macro="">
      <xdr:nvGraphicFramePr>
        <xdr:cNvPr id="4885645" name="6 Gráfico">
          <a:extLst>
            <a:ext uri="{FF2B5EF4-FFF2-40B4-BE49-F238E27FC236}">
              <a16:creationId xmlns:a16="http://schemas.microsoft.com/office/drawing/2014/main" id="{00000000-0008-0000-0200-00008D8C4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228600</xdr:colOff>
      <xdr:row>48</xdr:row>
      <xdr:rowOff>180975</xdr:rowOff>
    </xdr:from>
    <xdr:to>
      <xdr:col>18</xdr:col>
      <xdr:colOff>2533650</xdr:colOff>
      <xdr:row>62</xdr:row>
      <xdr:rowOff>200025</xdr:rowOff>
    </xdr:to>
    <xdr:graphicFrame macro="">
      <xdr:nvGraphicFramePr>
        <xdr:cNvPr id="4885646" name="6 Gráfico">
          <a:extLst>
            <a:ext uri="{FF2B5EF4-FFF2-40B4-BE49-F238E27FC236}">
              <a16:creationId xmlns:a16="http://schemas.microsoft.com/office/drawing/2014/main" id="{00000000-0008-0000-0200-00008E8C4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476249</xdr:colOff>
      <xdr:row>0</xdr:row>
      <xdr:rowOff>83344</xdr:rowOff>
    </xdr:from>
    <xdr:to>
      <xdr:col>3</xdr:col>
      <xdr:colOff>142875</xdr:colOff>
      <xdr:row>2</xdr:row>
      <xdr:rowOff>153381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16572B0-1586-4669-B2F9-57B36E1CC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49" y="83344"/>
          <a:ext cx="2250282" cy="5939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es%20Generales\General%20de%20Estadisticas\EStadistica%20Stop\STOP%20TARJ.x2l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es%20Generales/General%20de%20Estadisticas/EStadistica%20Stop/STOP%20TARJ.x2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Base de Datos"/>
    </sheetNames>
    <sheetDataSet>
      <sheetData sheetId="0">
        <row r="3">
          <cell r="A3">
            <v>301</v>
          </cell>
          <cell r="B3" t="str">
            <v>Ajustan o agregan algo a su equipo de protección Personal</v>
          </cell>
          <cell r="C3">
            <v>93</v>
          </cell>
        </row>
        <row r="4">
          <cell r="A4">
            <v>302</v>
          </cell>
          <cell r="B4" t="str">
            <v>Cambian de posición súbitamente</v>
          </cell>
          <cell r="C4">
            <v>27</v>
          </cell>
        </row>
        <row r="5">
          <cell r="A5">
            <v>303</v>
          </cell>
          <cell r="B5" t="str">
            <v>Reacomodan su trabajo</v>
          </cell>
          <cell r="C5">
            <v>49</v>
          </cell>
        </row>
        <row r="6">
          <cell r="A6">
            <v>304</v>
          </cell>
          <cell r="B6" t="str">
            <v xml:space="preserve">Dejan de trabajar o se alejan del lugar </v>
          </cell>
          <cell r="C6">
            <v>15</v>
          </cell>
        </row>
        <row r="7">
          <cell r="A7">
            <v>305</v>
          </cell>
          <cell r="B7" t="str">
            <v>Colocan tierras</v>
          </cell>
          <cell r="C7">
            <v>16</v>
          </cell>
        </row>
        <row r="8">
          <cell r="A8">
            <v>306</v>
          </cell>
          <cell r="B8" t="str">
            <v>Colocan bloqueos</v>
          </cell>
          <cell r="C8">
            <v>2</v>
          </cell>
        </row>
        <row r="9">
          <cell r="B9" t="str">
            <v>Equipo de Protección Personal</v>
          </cell>
          <cell r="C9">
            <v>1207</v>
          </cell>
        </row>
        <row r="10">
          <cell r="A10">
            <v>101</v>
          </cell>
          <cell r="B10" t="str">
            <v>Cabeza</v>
          </cell>
          <cell r="C10">
            <v>126</v>
          </cell>
        </row>
        <row r="11">
          <cell r="A11">
            <v>102</v>
          </cell>
          <cell r="B11" t="str">
            <v>Ojos y Cara</v>
          </cell>
          <cell r="C11">
            <v>315</v>
          </cell>
        </row>
        <row r="12">
          <cell r="A12">
            <v>103</v>
          </cell>
          <cell r="B12" t="str">
            <v>Oídos</v>
          </cell>
          <cell r="C12">
            <v>238</v>
          </cell>
        </row>
        <row r="13">
          <cell r="A13">
            <v>104</v>
          </cell>
          <cell r="B13" t="str">
            <v>Aparato respiratorio</v>
          </cell>
          <cell r="C13">
            <v>132</v>
          </cell>
        </row>
        <row r="14">
          <cell r="A14">
            <v>105</v>
          </cell>
          <cell r="B14" t="str">
            <v>Brazos y manos</v>
          </cell>
          <cell r="C14">
            <v>274</v>
          </cell>
        </row>
        <row r="15">
          <cell r="A15">
            <v>106</v>
          </cell>
          <cell r="B15" t="str">
            <v>Tronco</v>
          </cell>
          <cell r="C15">
            <v>57</v>
          </cell>
        </row>
        <row r="16">
          <cell r="A16">
            <v>107</v>
          </cell>
          <cell r="B16" t="str">
            <v>Piernas y Pies</v>
          </cell>
          <cell r="C16">
            <v>65</v>
          </cell>
        </row>
        <row r="17">
          <cell r="B17" t="str">
            <v>Posiciones de las Personas</v>
          </cell>
          <cell r="C17">
            <v>951</v>
          </cell>
        </row>
        <row r="18">
          <cell r="A18">
            <v>201</v>
          </cell>
          <cell r="B18" t="str">
            <v>Golpear contra objetos</v>
          </cell>
          <cell r="C18">
            <v>103</v>
          </cell>
        </row>
        <row r="19">
          <cell r="A19">
            <v>202</v>
          </cell>
          <cell r="B19" t="str">
            <v>Ser golpeado por objetos</v>
          </cell>
          <cell r="C19">
            <v>246</v>
          </cell>
        </row>
        <row r="20">
          <cell r="A20">
            <v>203</v>
          </cell>
          <cell r="B20" t="str">
            <v>Quedar atrapado sobre , entre o dentro de objetos</v>
          </cell>
          <cell r="C20">
            <v>163</v>
          </cell>
        </row>
        <row r="21">
          <cell r="A21">
            <v>204</v>
          </cell>
          <cell r="B21" t="str">
            <v>Caídas</v>
          </cell>
          <cell r="C21">
            <v>295</v>
          </cell>
        </row>
        <row r="22">
          <cell r="A22">
            <v>205</v>
          </cell>
          <cell r="B22" t="str">
            <v>Contacto con Temperaturas extremas</v>
          </cell>
          <cell r="C22">
            <v>35</v>
          </cell>
        </row>
        <row r="23">
          <cell r="A23">
            <v>206</v>
          </cell>
          <cell r="B23" t="str">
            <v>Contacto con corriente eléctrica</v>
          </cell>
          <cell r="C23">
            <v>23</v>
          </cell>
        </row>
        <row r="24">
          <cell r="A24">
            <v>207</v>
          </cell>
          <cell r="B24" t="str">
            <v>Inhalación de sustancias peligrosas</v>
          </cell>
          <cell r="C24">
            <v>12</v>
          </cell>
        </row>
        <row r="25">
          <cell r="A25">
            <v>208</v>
          </cell>
          <cell r="B25" t="str">
            <v>Sobre esfuerzo</v>
          </cell>
          <cell r="C25">
            <v>23</v>
          </cell>
        </row>
        <row r="26">
          <cell r="A26">
            <v>209</v>
          </cell>
          <cell r="B26" t="str">
            <v>Movimientos repititivos</v>
          </cell>
          <cell r="C26">
            <v>25</v>
          </cell>
        </row>
        <row r="27">
          <cell r="A27">
            <v>210</v>
          </cell>
          <cell r="B27" t="str">
            <v>Posiciones incómodas y posturas estáticas</v>
          </cell>
          <cell r="C27">
            <v>26</v>
          </cell>
        </row>
        <row r="28">
          <cell r="B28" t="str">
            <v>Herramientas y Equipos</v>
          </cell>
          <cell r="C28">
            <v>338</v>
          </cell>
        </row>
        <row r="29">
          <cell r="A29">
            <v>401</v>
          </cell>
          <cell r="B29" t="str">
            <v>Empleo de herramientas y equipo inadecuados para el trabajo</v>
          </cell>
          <cell r="C29">
            <v>67</v>
          </cell>
        </row>
        <row r="30">
          <cell r="A30">
            <v>402</v>
          </cell>
          <cell r="B30" t="str">
            <v>Empleo en forma incorrecta de herramientas y equipo</v>
          </cell>
          <cell r="C30">
            <v>132</v>
          </cell>
        </row>
        <row r="31">
          <cell r="A31">
            <v>403</v>
          </cell>
          <cell r="B31" t="str">
            <v>Empleo de herramientas y equipo en condiciones inseguras</v>
          </cell>
          <cell r="C31">
            <v>139</v>
          </cell>
        </row>
        <row r="32">
          <cell r="B32" t="str">
            <v>Orden y Limpieza</v>
          </cell>
          <cell r="C32">
            <v>510</v>
          </cell>
        </row>
        <row r="33">
          <cell r="A33">
            <v>501</v>
          </cell>
          <cell r="B33" t="str">
            <v>Procedimientos inadecuados</v>
          </cell>
          <cell r="C33">
            <v>85</v>
          </cell>
        </row>
        <row r="34">
          <cell r="A34">
            <v>502</v>
          </cell>
          <cell r="B34" t="str">
            <v>Procedimientos no son conocidos ni entendidos</v>
          </cell>
          <cell r="C34">
            <v>19</v>
          </cell>
        </row>
        <row r="35">
          <cell r="A35">
            <v>503</v>
          </cell>
          <cell r="B35" t="str">
            <v>Procedimientos no se cumplen</v>
          </cell>
          <cell r="C35">
            <v>295</v>
          </cell>
        </row>
        <row r="36">
          <cell r="A36">
            <v>504</v>
          </cell>
          <cell r="B36" t="str">
            <v>Estándares de orden y limpieza inadecuados</v>
          </cell>
          <cell r="C36">
            <v>18</v>
          </cell>
        </row>
        <row r="37">
          <cell r="A37">
            <v>505</v>
          </cell>
          <cell r="B37" t="str">
            <v>Estándares de orden y limpieza no son conocidos</v>
          </cell>
          <cell r="C37">
            <v>3</v>
          </cell>
        </row>
        <row r="38">
          <cell r="A38">
            <v>506</v>
          </cell>
          <cell r="B38" t="str">
            <v>Estándares de orden y limpieza no se cumplen</v>
          </cell>
          <cell r="C38">
            <v>90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Base de Datos"/>
    </sheetNames>
    <sheetDataSet>
      <sheetData sheetId="0">
        <row r="3">
          <cell r="A3">
            <v>301</v>
          </cell>
          <cell r="B3" t="str">
            <v>Ajustan o agregan algo a su equipo de protección Personal</v>
          </cell>
          <cell r="C3">
            <v>93</v>
          </cell>
        </row>
        <row r="4">
          <cell r="A4">
            <v>302</v>
          </cell>
          <cell r="B4" t="str">
            <v>Cambian de posición súbitamente</v>
          </cell>
          <cell r="C4">
            <v>27</v>
          </cell>
        </row>
        <row r="5">
          <cell r="A5">
            <v>303</v>
          </cell>
          <cell r="B5" t="str">
            <v>Reacomodan su trabajo</v>
          </cell>
          <cell r="C5">
            <v>49</v>
          </cell>
        </row>
        <row r="6">
          <cell r="A6">
            <v>304</v>
          </cell>
          <cell r="B6" t="str">
            <v xml:space="preserve">Dejan de trabajar o se alejan del lugar </v>
          </cell>
          <cell r="C6">
            <v>15</v>
          </cell>
        </row>
        <row r="7">
          <cell r="A7">
            <v>305</v>
          </cell>
          <cell r="B7" t="str">
            <v>Colocan tierras</v>
          </cell>
          <cell r="C7">
            <v>16</v>
          </cell>
        </row>
        <row r="8">
          <cell r="A8">
            <v>306</v>
          </cell>
          <cell r="B8" t="str">
            <v>Colocan bloqueos</v>
          </cell>
          <cell r="C8">
            <v>2</v>
          </cell>
        </row>
        <row r="9">
          <cell r="B9" t="str">
            <v>Equipo de Protección Personal</v>
          </cell>
          <cell r="C9">
            <v>1207</v>
          </cell>
        </row>
        <row r="10">
          <cell r="A10">
            <v>101</v>
          </cell>
          <cell r="B10" t="str">
            <v>Cabeza</v>
          </cell>
          <cell r="C10">
            <v>126</v>
          </cell>
        </row>
        <row r="11">
          <cell r="A11">
            <v>102</v>
          </cell>
          <cell r="B11" t="str">
            <v>Ojos y Cara</v>
          </cell>
          <cell r="C11">
            <v>315</v>
          </cell>
        </row>
        <row r="12">
          <cell r="A12">
            <v>103</v>
          </cell>
          <cell r="B12" t="str">
            <v>Oídos</v>
          </cell>
          <cell r="C12">
            <v>238</v>
          </cell>
        </row>
        <row r="13">
          <cell r="A13">
            <v>104</v>
          </cell>
          <cell r="B13" t="str">
            <v>Aparato respiratorio</v>
          </cell>
          <cell r="C13">
            <v>132</v>
          </cell>
        </row>
        <row r="14">
          <cell r="A14">
            <v>105</v>
          </cell>
          <cell r="B14" t="str">
            <v>Brazos y manos</v>
          </cell>
          <cell r="C14">
            <v>274</v>
          </cell>
        </row>
        <row r="15">
          <cell r="A15">
            <v>106</v>
          </cell>
          <cell r="B15" t="str">
            <v>Tronco</v>
          </cell>
          <cell r="C15">
            <v>57</v>
          </cell>
        </row>
        <row r="16">
          <cell r="A16">
            <v>107</v>
          </cell>
          <cell r="B16" t="str">
            <v>Piernas y Pies</v>
          </cell>
          <cell r="C16">
            <v>65</v>
          </cell>
        </row>
        <row r="17">
          <cell r="B17" t="str">
            <v>Posiciones de las Personas</v>
          </cell>
          <cell r="C17">
            <v>951</v>
          </cell>
        </row>
        <row r="18">
          <cell r="A18">
            <v>201</v>
          </cell>
          <cell r="B18" t="str">
            <v>Golpear contra objetos</v>
          </cell>
          <cell r="C18">
            <v>103</v>
          </cell>
        </row>
        <row r="19">
          <cell r="A19">
            <v>202</v>
          </cell>
          <cell r="B19" t="str">
            <v>Ser golpeado por objetos</v>
          </cell>
          <cell r="C19">
            <v>246</v>
          </cell>
        </row>
        <row r="20">
          <cell r="A20">
            <v>203</v>
          </cell>
          <cell r="B20" t="str">
            <v>Quedar atrapado sobre , entre o dentro de objetos</v>
          </cell>
          <cell r="C20">
            <v>163</v>
          </cell>
        </row>
        <row r="21">
          <cell r="A21">
            <v>204</v>
          </cell>
          <cell r="B21" t="str">
            <v>Caídas</v>
          </cell>
          <cell r="C21">
            <v>295</v>
          </cell>
        </row>
        <row r="22">
          <cell r="A22">
            <v>205</v>
          </cell>
          <cell r="B22" t="str">
            <v>Contacto con Temperaturas extremas</v>
          </cell>
          <cell r="C22">
            <v>35</v>
          </cell>
        </row>
        <row r="23">
          <cell r="A23">
            <v>206</v>
          </cell>
          <cell r="B23" t="str">
            <v>Contacto con corriente eléctrica</v>
          </cell>
          <cell r="C23">
            <v>23</v>
          </cell>
        </row>
        <row r="24">
          <cell r="A24">
            <v>207</v>
          </cell>
          <cell r="B24" t="str">
            <v>Inhalación de sustancias peligrosas</v>
          </cell>
          <cell r="C24">
            <v>12</v>
          </cell>
        </row>
        <row r="25">
          <cell r="A25">
            <v>208</v>
          </cell>
          <cell r="B25" t="str">
            <v>Sobre esfuerzo</v>
          </cell>
          <cell r="C25">
            <v>23</v>
          </cell>
        </row>
        <row r="26">
          <cell r="A26">
            <v>209</v>
          </cell>
          <cell r="B26" t="str">
            <v>Movimientos repititivos</v>
          </cell>
          <cell r="C26">
            <v>25</v>
          </cell>
        </row>
        <row r="27">
          <cell r="A27">
            <v>210</v>
          </cell>
          <cell r="B27" t="str">
            <v>Posiciones incómodas y posturas estáticas</v>
          </cell>
          <cell r="C27">
            <v>26</v>
          </cell>
        </row>
        <row r="28">
          <cell r="B28" t="str">
            <v>Herramientas y Equipos</v>
          </cell>
          <cell r="C28">
            <v>338</v>
          </cell>
        </row>
        <row r="29">
          <cell r="A29">
            <v>401</v>
          </cell>
          <cell r="B29" t="str">
            <v>Empleo de herramientas y equipo inadecuados para el trabajo</v>
          </cell>
          <cell r="C29">
            <v>67</v>
          </cell>
        </row>
        <row r="30">
          <cell r="A30">
            <v>402</v>
          </cell>
          <cell r="B30" t="str">
            <v>Empleo en forma incorrecta de herramientas y equipo</v>
          </cell>
          <cell r="C30">
            <v>132</v>
          </cell>
        </row>
        <row r="31">
          <cell r="A31">
            <v>403</v>
          </cell>
          <cell r="B31" t="str">
            <v>Empleo de herramientas y equipo en condiciones inseguras</v>
          </cell>
          <cell r="C31">
            <v>139</v>
          </cell>
        </row>
        <row r="32">
          <cell r="B32" t="str">
            <v>Orden y Limpieza</v>
          </cell>
          <cell r="C32">
            <v>510</v>
          </cell>
        </row>
        <row r="33">
          <cell r="A33">
            <v>501</v>
          </cell>
          <cell r="B33" t="str">
            <v>Procedimientos inadecuados</v>
          </cell>
          <cell r="C33">
            <v>85</v>
          </cell>
        </row>
        <row r="34">
          <cell r="A34">
            <v>502</v>
          </cell>
          <cell r="B34" t="str">
            <v>Procedimientos no son conocidos ni entendidos</v>
          </cell>
          <cell r="C34">
            <v>19</v>
          </cell>
        </row>
        <row r="35">
          <cell r="A35">
            <v>503</v>
          </cell>
          <cell r="B35" t="str">
            <v>Procedimientos no se cumplen</v>
          </cell>
          <cell r="C35">
            <v>295</v>
          </cell>
        </row>
        <row r="36">
          <cell r="A36">
            <v>504</v>
          </cell>
          <cell r="B36" t="str">
            <v>Estándares de orden y limpieza inadecuados</v>
          </cell>
          <cell r="C36">
            <v>18</v>
          </cell>
        </row>
        <row r="37">
          <cell r="A37">
            <v>505</v>
          </cell>
          <cell r="B37" t="str">
            <v>Estándares de orden y limpieza no son conocidos</v>
          </cell>
          <cell r="C37">
            <v>3</v>
          </cell>
        </row>
        <row r="38">
          <cell r="A38">
            <v>506</v>
          </cell>
          <cell r="B38" t="str">
            <v>Estándares de orden y limpieza no se cumplen</v>
          </cell>
          <cell r="C38">
            <v>90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70"/>
  <sheetViews>
    <sheetView tabSelected="1" view="pageBreakPreview" topLeftCell="A25" zoomScaleNormal="85" zoomScaleSheetLayoutView="100" workbookViewId="0">
      <selection activeCell="H26" sqref="H26"/>
    </sheetView>
  </sheetViews>
  <sheetFormatPr baseColWidth="10" defaultRowHeight="12.75" x14ac:dyDescent="0.2"/>
  <cols>
    <col min="1" max="1" width="9.5703125" style="9" bestFit="1" customWidth="1"/>
    <col min="2" max="2" width="30.5703125" style="197" customWidth="1"/>
    <col min="3" max="3" width="17.28515625" style="197" customWidth="1"/>
    <col min="4" max="4" width="6.140625" style="197" bestFit="1" customWidth="1"/>
    <col min="5" max="7" width="3.42578125" style="197" bestFit="1" customWidth="1"/>
    <col min="8" max="10" width="6.42578125" style="197" bestFit="1" customWidth="1"/>
    <col min="11" max="11" width="4.28515625" style="197" customWidth="1"/>
    <col min="12" max="15" width="6.42578125" style="197" bestFit="1" customWidth="1"/>
    <col min="16" max="17" width="5.42578125" style="197" customWidth="1"/>
    <col min="18" max="18" width="7" style="198" customWidth="1"/>
    <col min="19" max="19" width="16.28515625" style="197" customWidth="1"/>
    <col min="20" max="20" width="15.7109375" style="197" bestFit="1" customWidth="1"/>
    <col min="21" max="21" width="23.42578125" style="197" bestFit="1" customWidth="1"/>
    <col min="22" max="16384" width="11.42578125" style="9"/>
  </cols>
  <sheetData>
    <row r="1" spans="1:21" ht="21" customHeight="1" x14ac:dyDescent="0.2">
      <c r="A1" s="40"/>
      <c r="B1" s="142"/>
      <c r="C1" s="106" t="s">
        <v>112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7"/>
      <c r="U1" s="108" t="s">
        <v>99</v>
      </c>
    </row>
    <row r="2" spans="1:21" ht="21" customHeight="1" thickBot="1" x14ac:dyDescent="0.25">
      <c r="A2" s="40"/>
      <c r="B2" s="142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10"/>
      <c r="U2" s="143"/>
    </row>
    <row r="3" spans="1:21" ht="21" customHeight="1" x14ac:dyDescent="0.2">
      <c r="A3" s="40"/>
      <c r="B3" s="142"/>
      <c r="C3" s="144" t="s">
        <v>53</v>
      </c>
      <c r="D3" s="144"/>
      <c r="E3" s="144"/>
      <c r="F3" s="144"/>
      <c r="G3" s="144"/>
      <c r="H3" s="144"/>
      <c r="I3" s="144"/>
      <c r="J3" s="144"/>
      <c r="K3" s="144"/>
      <c r="L3" s="145"/>
      <c r="M3" s="145"/>
      <c r="N3" s="146" t="s">
        <v>54</v>
      </c>
      <c r="O3" s="144"/>
      <c r="P3" s="144"/>
      <c r="Q3" s="144"/>
      <c r="R3" s="144"/>
      <c r="S3" s="144"/>
      <c r="T3" s="147"/>
      <c r="U3" s="143"/>
    </row>
    <row r="4" spans="1:21" ht="21" customHeight="1" x14ac:dyDescent="0.2">
      <c r="A4" s="40"/>
      <c r="B4" s="199" t="s">
        <v>130</v>
      </c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</row>
    <row r="5" spans="1:21" ht="62.25" customHeight="1" x14ac:dyDescent="0.2">
      <c r="A5" s="40"/>
      <c r="B5" s="111" t="s">
        <v>126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</row>
    <row r="6" spans="1:21" x14ac:dyDescent="0.2">
      <c r="A6" s="40"/>
      <c r="B6" s="148" t="s">
        <v>0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</row>
    <row r="7" spans="1:21" x14ac:dyDescent="0.2">
      <c r="A7" s="40"/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1"/>
      <c r="S7" s="150"/>
      <c r="T7" s="150"/>
      <c r="U7" s="150"/>
    </row>
    <row r="8" spans="1:21" ht="15" customHeight="1" x14ac:dyDescent="0.2">
      <c r="A8" s="40"/>
      <c r="B8" s="111" t="s">
        <v>127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</row>
    <row r="9" spans="1:21" ht="25.5" customHeight="1" x14ac:dyDescent="0.2"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</row>
    <row r="10" spans="1:21" x14ac:dyDescent="0.2">
      <c r="A10" s="44" t="s">
        <v>55</v>
      </c>
      <c r="B10" s="152" t="s">
        <v>9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3"/>
    </row>
    <row r="11" spans="1:21" ht="24.75" customHeight="1" x14ac:dyDescent="0.2">
      <c r="A11" s="44"/>
      <c r="B11" s="154" t="s">
        <v>10</v>
      </c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4" t="s">
        <v>62</v>
      </c>
      <c r="O11" s="155"/>
      <c r="P11" s="155"/>
      <c r="Q11" s="155"/>
      <c r="R11" s="156"/>
      <c r="S11" s="155"/>
      <c r="T11" s="112"/>
      <c r="U11" s="112"/>
    </row>
    <row r="12" spans="1:21" ht="23.25" customHeight="1" x14ac:dyDescent="0.2">
      <c r="A12" s="44"/>
      <c r="B12" s="113" t="s">
        <v>113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 t="s">
        <v>114</v>
      </c>
      <c r="O12" s="113"/>
      <c r="P12" s="113"/>
      <c r="Q12" s="113"/>
      <c r="R12" s="113"/>
      <c r="S12" s="113"/>
      <c r="T12" s="113"/>
      <c r="U12" s="113"/>
    </row>
    <row r="13" spans="1:21" ht="7.5" customHeight="1" x14ac:dyDescent="0.2">
      <c r="A13" s="44"/>
      <c r="B13" s="157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6"/>
      <c r="S13" s="155"/>
      <c r="T13" s="158"/>
      <c r="U13" s="158"/>
    </row>
    <row r="14" spans="1:21" x14ac:dyDescent="0.2">
      <c r="A14" s="44"/>
      <c r="B14" s="154" t="s">
        <v>21</v>
      </c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4" t="s">
        <v>62</v>
      </c>
      <c r="O14" s="155"/>
      <c r="P14" s="155"/>
      <c r="Q14" s="155"/>
      <c r="R14" s="156"/>
      <c r="S14" s="155"/>
      <c r="T14" s="158"/>
      <c r="U14" s="158"/>
    </row>
    <row r="15" spans="1:21" x14ac:dyDescent="0.2">
      <c r="A15" s="44"/>
      <c r="B15" s="113" t="s">
        <v>44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59" t="s">
        <v>20</v>
      </c>
      <c r="O15" s="159"/>
      <c r="P15" s="159"/>
      <c r="Q15" s="159"/>
      <c r="R15" s="159"/>
      <c r="S15" s="159"/>
      <c r="T15" s="159"/>
      <c r="U15" s="159"/>
    </row>
    <row r="16" spans="1:21" ht="4.5" customHeight="1" x14ac:dyDescent="0.2">
      <c r="A16" s="44"/>
      <c r="B16" s="157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6"/>
      <c r="S16" s="155"/>
      <c r="T16" s="158"/>
      <c r="U16" s="158"/>
    </row>
    <row r="17" spans="1:21" ht="6" customHeight="1" x14ac:dyDescent="0.2">
      <c r="A17" s="44"/>
      <c r="B17" s="157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6"/>
      <c r="S17" s="155"/>
      <c r="T17" s="158"/>
      <c r="U17" s="158"/>
    </row>
    <row r="18" spans="1:21" x14ac:dyDescent="0.2">
      <c r="A18" s="44"/>
      <c r="B18" s="154" t="s">
        <v>63</v>
      </c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4" t="s">
        <v>62</v>
      </c>
      <c r="O18" s="155"/>
      <c r="P18" s="155"/>
      <c r="Q18" s="155"/>
      <c r="R18" s="156"/>
      <c r="S18" s="155"/>
      <c r="T18" s="158"/>
      <c r="U18" s="158"/>
    </row>
    <row r="19" spans="1:21" ht="25.5" customHeight="1" x14ac:dyDescent="0.2">
      <c r="A19" s="44"/>
      <c r="B19" s="113" t="s">
        <v>88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59" t="s">
        <v>115</v>
      </c>
      <c r="O19" s="159"/>
      <c r="P19" s="159"/>
      <c r="Q19" s="159"/>
      <c r="R19" s="159"/>
      <c r="S19" s="159"/>
      <c r="T19" s="159"/>
      <c r="U19" s="159"/>
    </row>
    <row r="20" spans="1:21" ht="6" customHeight="1" x14ac:dyDescent="0.2">
      <c r="A20" s="44"/>
      <c r="B20" s="157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6"/>
      <c r="S20" s="155"/>
      <c r="T20" s="158"/>
      <c r="U20" s="158"/>
    </row>
    <row r="21" spans="1:21" x14ac:dyDescent="0.2">
      <c r="A21" s="44"/>
      <c r="B21" s="154" t="s">
        <v>64</v>
      </c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4" t="s">
        <v>62</v>
      </c>
      <c r="O21" s="155"/>
      <c r="P21" s="155"/>
      <c r="Q21" s="155"/>
      <c r="R21" s="156"/>
      <c r="S21" s="155"/>
      <c r="T21" s="158"/>
      <c r="U21" s="158"/>
    </row>
    <row r="22" spans="1:21" ht="26.25" customHeight="1" x14ac:dyDescent="0.2">
      <c r="A22" s="44"/>
      <c r="B22" s="159" t="s">
        <v>89</v>
      </c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 t="s">
        <v>116</v>
      </c>
      <c r="O22" s="159"/>
      <c r="P22" s="159"/>
      <c r="Q22" s="159"/>
      <c r="R22" s="159"/>
      <c r="S22" s="159"/>
      <c r="T22" s="159"/>
      <c r="U22" s="159"/>
    </row>
    <row r="23" spans="1:21" ht="38.25" x14ac:dyDescent="0.2">
      <c r="A23" s="44"/>
      <c r="B23" s="154" t="s">
        <v>105</v>
      </c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60"/>
      <c r="S23" s="161"/>
      <c r="T23" s="155"/>
      <c r="U23" s="155"/>
    </row>
    <row r="24" spans="1:21" x14ac:dyDescent="0.2">
      <c r="A24" s="44"/>
      <c r="B24" s="162" t="s">
        <v>11</v>
      </c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3"/>
    </row>
    <row r="25" spans="1:21" ht="56.25" x14ac:dyDescent="0.2">
      <c r="A25" s="45" t="s">
        <v>35</v>
      </c>
      <c r="B25" s="164" t="s">
        <v>2</v>
      </c>
      <c r="C25" s="165" t="s">
        <v>3</v>
      </c>
      <c r="D25" s="166" t="s">
        <v>36</v>
      </c>
      <c r="E25" s="166" t="s">
        <v>37</v>
      </c>
      <c r="F25" s="166" t="s">
        <v>38</v>
      </c>
      <c r="G25" s="166" t="s">
        <v>39</v>
      </c>
      <c r="H25" s="166" t="s">
        <v>40</v>
      </c>
      <c r="I25" s="166" t="s">
        <v>41</v>
      </c>
      <c r="J25" s="166" t="s">
        <v>43</v>
      </c>
      <c r="K25" s="166" t="s">
        <v>56</v>
      </c>
      <c r="L25" s="166" t="s">
        <v>57</v>
      </c>
      <c r="M25" s="166" t="s">
        <v>58</v>
      </c>
      <c r="N25" s="166" t="s">
        <v>59</v>
      </c>
      <c r="O25" s="166" t="s">
        <v>60</v>
      </c>
      <c r="P25" s="166" t="s">
        <v>23</v>
      </c>
      <c r="Q25" s="166" t="s">
        <v>24</v>
      </c>
      <c r="R25" s="167" t="s">
        <v>25</v>
      </c>
      <c r="S25" s="168" t="s">
        <v>4</v>
      </c>
      <c r="T25" s="168" t="s">
        <v>5</v>
      </c>
      <c r="U25" s="168" t="s">
        <v>6</v>
      </c>
    </row>
    <row r="26" spans="1:21" ht="16.5" customHeight="1" x14ac:dyDescent="0.2">
      <c r="A26" s="43"/>
      <c r="B26" s="114" t="s">
        <v>117</v>
      </c>
      <c r="C26" s="115" t="s">
        <v>7</v>
      </c>
      <c r="D26" s="169"/>
      <c r="E26" s="169"/>
      <c r="F26" s="169"/>
      <c r="G26" s="169"/>
      <c r="H26" s="168">
        <v>1</v>
      </c>
      <c r="I26" s="168">
        <v>1</v>
      </c>
      <c r="J26" s="168">
        <v>1</v>
      </c>
      <c r="K26" s="168">
        <v>1</v>
      </c>
      <c r="L26" s="168">
        <v>1</v>
      </c>
      <c r="M26" s="168">
        <v>1</v>
      </c>
      <c r="N26" s="168">
        <v>1</v>
      </c>
      <c r="O26" s="168">
        <v>1</v>
      </c>
      <c r="P26" s="170">
        <f>SUM(D26:O26)</f>
        <v>8</v>
      </c>
      <c r="Q26" s="166"/>
      <c r="R26" s="171">
        <f>(Q27/P26)*100%</f>
        <v>1</v>
      </c>
      <c r="S26" s="116" t="s">
        <v>102</v>
      </c>
      <c r="T26" s="117" t="s">
        <v>106</v>
      </c>
      <c r="U26" s="117" t="s">
        <v>109</v>
      </c>
    </row>
    <row r="27" spans="1:21" ht="16.5" customHeight="1" x14ac:dyDescent="0.2">
      <c r="A27" s="43"/>
      <c r="B27" s="118"/>
      <c r="C27" s="115" t="s">
        <v>8</v>
      </c>
      <c r="D27" s="169"/>
      <c r="E27" s="169"/>
      <c r="F27" s="169"/>
      <c r="G27" s="169"/>
      <c r="H27" s="168">
        <v>1</v>
      </c>
      <c r="I27" s="168">
        <v>1</v>
      </c>
      <c r="J27" s="168">
        <v>1</v>
      </c>
      <c r="K27" s="168">
        <v>1</v>
      </c>
      <c r="L27" s="168">
        <v>1</v>
      </c>
      <c r="M27" s="168">
        <v>1</v>
      </c>
      <c r="N27" s="168">
        <v>1</v>
      </c>
      <c r="O27" s="168">
        <v>1</v>
      </c>
      <c r="P27" s="166"/>
      <c r="Q27" s="172">
        <f>SUM(D27:O27)</f>
        <v>8</v>
      </c>
      <c r="R27" s="173"/>
      <c r="S27" s="119"/>
      <c r="T27" s="117"/>
      <c r="U27" s="117"/>
    </row>
    <row r="28" spans="1:21" ht="42" customHeight="1" x14ac:dyDescent="0.2">
      <c r="A28" s="43"/>
      <c r="B28" s="120"/>
      <c r="C28" s="121" t="s">
        <v>52</v>
      </c>
      <c r="D28" s="169"/>
      <c r="E28" s="169"/>
      <c r="F28" s="169"/>
      <c r="G28" s="169"/>
      <c r="H28" s="174"/>
      <c r="I28" s="174"/>
      <c r="J28" s="174"/>
      <c r="K28" s="174"/>
      <c r="L28" s="174"/>
      <c r="M28" s="174"/>
      <c r="N28" s="174"/>
      <c r="O28" s="174"/>
      <c r="P28" s="170">
        <v>31</v>
      </c>
      <c r="Q28" s="172">
        <v>30</v>
      </c>
      <c r="R28" s="175">
        <f>+Q28/P28</f>
        <v>0.967741935483871</v>
      </c>
      <c r="S28" s="122"/>
      <c r="T28" s="117"/>
      <c r="U28" s="117"/>
    </row>
    <row r="29" spans="1:21" ht="15.75" customHeight="1" x14ac:dyDescent="0.2">
      <c r="A29" s="43"/>
      <c r="B29" s="114" t="s">
        <v>121</v>
      </c>
      <c r="C29" s="115" t="s">
        <v>7</v>
      </c>
      <c r="D29" s="169"/>
      <c r="E29" s="169"/>
      <c r="F29" s="169"/>
      <c r="G29" s="169"/>
      <c r="H29" s="168">
        <v>1</v>
      </c>
      <c r="I29" s="168"/>
      <c r="J29" s="168"/>
      <c r="K29" s="168"/>
      <c r="L29" s="168"/>
      <c r="M29" s="168"/>
      <c r="N29" s="168"/>
      <c r="O29" s="168"/>
      <c r="P29" s="170">
        <v>28</v>
      </c>
      <c r="Q29" s="166"/>
      <c r="R29" s="171">
        <f>(Q30/P29)*100%</f>
        <v>1</v>
      </c>
      <c r="S29" s="116" t="s">
        <v>103</v>
      </c>
      <c r="T29" s="117"/>
      <c r="U29" s="117"/>
    </row>
    <row r="30" spans="1:21" ht="15.75" customHeight="1" x14ac:dyDescent="0.2">
      <c r="A30" s="43"/>
      <c r="B30" s="118"/>
      <c r="C30" s="115" t="s">
        <v>8</v>
      </c>
      <c r="D30" s="169"/>
      <c r="E30" s="169"/>
      <c r="F30" s="169"/>
      <c r="G30" s="169"/>
      <c r="H30" s="168">
        <v>1</v>
      </c>
      <c r="I30" s="168"/>
      <c r="J30" s="168"/>
      <c r="K30" s="168"/>
      <c r="L30" s="168"/>
      <c r="M30" s="168"/>
      <c r="N30" s="168"/>
      <c r="O30" s="168"/>
      <c r="P30" s="166"/>
      <c r="Q30" s="172">
        <v>28</v>
      </c>
      <c r="R30" s="173"/>
      <c r="S30" s="119"/>
      <c r="T30" s="117"/>
      <c r="U30" s="117"/>
    </row>
    <row r="31" spans="1:21" ht="54" customHeight="1" x14ac:dyDescent="0.2">
      <c r="A31" s="43"/>
      <c r="B31" s="120"/>
      <c r="C31" s="121" t="s">
        <v>52</v>
      </c>
      <c r="D31" s="169"/>
      <c r="E31" s="169"/>
      <c r="F31" s="169"/>
      <c r="G31" s="169"/>
      <c r="H31" s="168"/>
      <c r="I31" s="168"/>
      <c r="J31" s="168"/>
      <c r="K31" s="168"/>
      <c r="L31" s="168"/>
      <c r="M31" s="168"/>
      <c r="N31" s="168"/>
      <c r="O31" s="168"/>
      <c r="P31" s="170">
        <v>2</v>
      </c>
      <c r="Q31" s="172">
        <v>2</v>
      </c>
      <c r="R31" s="175">
        <f>+Q31/P31</f>
        <v>1</v>
      </c>
      <c r="S31" s="122"/>
      <c r="T31" s="117"/>
      <c r="U31" s="117"/>
    </row>
    <row r="32" spans="1:21" ht="15" customHeight="1" x14ac:dyDescent="0.2">
      <c r="A32" s="43"/>
      <c r="B32" s="114" t="s">
        <v>122</v>
      </c>
      <c r="C32" s="115" t="s">
        <v>7</v>
      </c>
      <c r="D32" s="169"/>
      <c r="E32" s="169"/>
      <c r="F32" s="169"/>
      <c r="G32" s="169"/>
      <c r="H32" s="168">
        <v>1</v>
      </c>
      <c r="I32" s="168">
        <v>1</v>
      </c>
      <c r="J32" s="168">
        <v>1</v>
      </c>
      <c r="K32" s="168">
        <v>1</v>
      </c>
      <c r="L32" s="168">
        <v>1</v>
      </c>
      <c r="M32" s="168">
        <v>1</v>
      </c>
      <c r="N32" s="168">
        <v>1</v>
      </c>
      <c r="O32" s="168">
        <v>1</v>
      </c>
      <c r="P32" s="170">
        <v>30</v>
      </c>
      <c r="Q32" s="166"/>
      <c r="R32" s="171">
        <f>(Q33/P32)*100%</f>
        <v>1</v>
      </c>
      <c r="S32" s="116" t="s">
        <v>103</v>
      </c>
      <c r="T32" s="117"/>
      <c r="U32" s="117"/>
    </row>
    <row r="33" spans="1:24" ht="15" customHeight="1" x14ac:dyDescent="0.2">
      <c r="A33" s="43"/>
      <c r="B33" s="118"/>
      <c r="C33" s="115" t="s">
        <v>8</v>
      </c>
      <c r="D33" s="169"/>
      <c r="E33" s="169"/>
      <c r="F33" s="169"/>
      <c r="G33" s="169"/>
      <c r="H33" s="168">
        <v>1</v>
      </c>
      <c r="I33" s="168">
        <v>1</v>
      </c>
      <c r="J33" s="168">
        <v>1</v>
      </c>
      <c r="K33" s="168">
        <v>1</v>
      </c>
      <c r="L33" s="168">
        <v>1</v>
      </c>
      <c r="M33" s="168">
        <v>1</v>
      </c>
      <c r="N33" s="168">
        <v>1</v>
      </c>
      <c r="O33" s="168">
        <v>1</v>
      </c>
      <c r="P33" s="166"/>
      <c r="Q33" s="172">
        <v>30</v>
      </c>
      <c r="R33" s="173"/>
      <c r="S33" s="119"/>
      <c r="T33" s="117"/>
      <c r="U33" s="117"/>
    </row>
    <row r="34" spans="1:24" ht="39.75" customHeight="1" x14ac:dyDescent="0.2">
      <c r="A34" s="43"/>
      <c r="B34" s="120"/>
      <c r="C34" s="121" t="s">
        <v>61</v>
      </c>
      <c r="D34" s="169"/>
      <c r="E34" s="169"/>
      <c r="F34" s="169"/>
      <c r="G34" s="169"/>
      <c r="H34" s="168"/>
      <c r="I34" s="168"/>
      <c r="J34" s="168"/>
      <c r="K34" s="174"/>
      <c r="L34" s="168"/>
      <c r="M34" s="168"/>
      <c r="N34" s="168"/>
      <c r="O34" s="168"/>
      <c r="P34" s="170">
        <v>30</v>
      </c>
      <c r="Q34" s="172">
        <v>31</v>
      </c>
      <c r="R34" s="175">
        <f>+Q34/P34</f>
        <v>1.0333333333333334</v>
      </c>
      <c r="S34" s="122"/>
      <c r="T34" s="117"/>
      <c r="U34" s="117"/>
    </row>
    <row r="35" spans="1:24" ht="15" customHeight="1" x14ac:dyDescent="0.2">
      <c r="A35" s="43"/>
      <c r="B35" s="114" t="s">
        <v>118</v>
      </c>
      <c r="C35" s="115" t="s">
        <v>7</v>
      </c>
      <c r="D35" s="169"/>
      <c r="E35" s="169"/>
      <c r="F35" s="169"/>
      <c r="G35" s="169"/>
      <c r="H35" s="168"/>
      <c r="I35" s="168"/>
      <c r="J35" s="168"/>
      <c r="K35" s="168"/>
      <c r="L35" s="168">
        <v>1</v>
      </c>
      <c r="M35" s="168"/>
      <c r="N35" s="168"/>
      <c r="O35" s="168"/>
      <c r="P35" s="170">
        <f>SUM(D35:O35)</f>
        <v>1</v>
      </c>
      <c r="Q35" s="166"/>
      <c r="R35" s="171">
        <f>(Q36/P35)*100%</f>
        <v>1</v>
      </c>
      <c r="S35" s="116" t="s">
        <v>103</v>
      </c>
      <c r="T35" s="117"/>
      <c r="U35" s="117"/>
    </row>
    <row r="36" spans="1:24" ht="15" customHeight="1" x14ac:dyDescent="0.2">
      <c r="A36" s="43"/>
      <c r="B36" s="118"/>
      <c r="C36" s="115" t="s">
        <v>8</v>
      </c>
      <c r="D36" s="169"/>
      <c r="E36" s="169"/>
      <c r="F36" s="169"/>
      <c r="G36" s="169"/>
      <c r="H36" s="168"/>
      <c r="I36" s="168"/>
      <c r="J36" s="168"/>
      <c r="K36" s="168"/>
      <c r="L36" s="168">
        <v>1</v>
      </c>
      <c r="M36" s="168"/>
      <c r="N36" s="168"/>
      <c r="O36" s="168"/>
      <c r="P36" s="166"/>
      <c r="Q36" s="172">
        <f>SUM(D36:O36)</f>
        <v>1</v>
      </c>
      <c r="R36" s="173"/>
      <c r="S36" s="119"/>
      <c r="T36" s="117"/>
      <c r="U36" s="117"/>
    </row>
    <row r="37" spans="1:24" ht="33.75" customHeight="1" x14ac:dyDescent="0.2">
      <c r="A37" s="43"/>
      <c r="B37" s="120"/>
      <c r="C37" s="121" t="s">
        <v>61</v>
      </c>
      <c r="D37" s="169"/>
      <c r="E37" s="169"/>
      <c r="F37" s="169"/>
      <c r="G37" s="169"/>
      <c r="H37" s="168"/>
      <c r="I37" s="168"/>
      <c r="J37" s="168"/>
      <c r="K37" s="168"/>
      <c r="L37" s="174">
        <v>31</v>
      </c>
      <c r="M37" s="168"/>
      <c r="N37" s="168"/>
      <c r="O37" s="168"/>
      <c r="P37" s="170">
        <v>30</v>
      </c>
      <c r="Q37" s="172">
        <f>+SUM(D37:O37)</f>
        <v>31</v>
      </c>
      <c r="R37" s="175">
        <f>+Q37/P37</f>
        <v>1.0333333333333334</v>
      </c>
      <c r="S37" s="122"/>
      <c r="T37" s="117"/>
      <c r="U37" s="117"/>
    </row>
    <row r="38" spans="1:24" ht="15" customHeight="1" x14ac:dyDescent="0.2">
      <c r="A38" s="43"/>
      <c r="B38" s="114" t="s">
        <v>101</v>
      </c>
      <c r="C38" s="115" t="s">
        <v>7</v>
      </c>
      <c r="D38" s="169"/>
      <c r="E38" s="169"/>
      <c r="F38" s="169"/>
      <c r="G38" s="169"/>
      <c r="H38" s="168"/>
      <c r="I38" s="168"/>
      <c r="J38" s="168"/>
      <c r="K38" s="168">
        <v>1</v>
      </c>
      <c r="L38" s="168"/>
      <c r="M38" s="168"/>
      <c r="N38" s="168"/>
      <c r="O38" s="168">
        <v>1</v>
      </c>
      <c r="P38" s="170">
        <f>SUM(D38:O38)</f>
        <v>2</v>
      </c>
      <c r="Q38" s="166"/>
      <c r="R38" s="171">
        <f>(Q39/P38)*100%</f>
        <v>1</v>
      </c>
      <c r="S38" s="116" t="s">
        <v>104</v>
      </c>
      <c r="T38" s="117"/>
      <c r="U38" s="117"/>
    </row>
    <row r="39" spans="1:24" ht="15" customHeight="1" x14ac:dyDescent="0.2">
      <c r="A39" s="43"/>
      <c r="B39" s="118"/>
      <c r="C39" s="115" t="s">
        <v>8</v>
      </c>
      <c r="D39" s="169"/>
      <c r="E39" s="169"/>
      <c r="F39" s="169"/>
      <c r="G39" s="169"/>
      <c r="H39" s="168"/>
      <c r="I39" s="168"/>
      <c r="J39" s="168"/>
      <c r="K39" s="168">
        <v>1</v>
      </c>
      <c r="L39" s="168"/>
      <c r="M39" s="168"/>
      <c r="N39" s="168"/>
      <c r="O39" s="168">
        <v>1</v>
      </c>
      <c r="P39" s="166"/>
      <c r="Q39" s="172">
        <f>SUM(D39:O39)</f>
        <v>2</v>
      </c>
      <c r="R39" s="173"/>
      <c r="S39" s="119"/>
      <c r="T39" s="117"/>
      <c r="U39" s="117"/>
    </row>
    <row r="40" spans="1:24" ht="45.75" customHeight="1" x14ac:dyDescent="0.2">
      <c r="A40" s="43"/>
      <c r="B40" s="120"/>
      <c r="C40" s="121" t="s">
        <v>61</v>
      </c>
      <c r="D40" s="169"/>
      <c r="E40" s="169"/>
      <c r="F40" s="169"/>
      <c r="G40" s="169"/>
      <c r="H40" s="168"/>
      <c r="I40" s="168"/>
      <c r="J40" s="168"/>
      <c r="K40" s="168">
        <v>2</v>
      </c>
      <c r="L40" s="168"/>
      <c r="M40" s="168"/>
      <c r="N40" s="168"/>
      <c r="O40" s="168">
        <v>2</v>
      </c>
      <c r="P40" s="170">
        <v>4</v>
      </c>
      <c r="Q40" s="172">
        <f>+SUM(D40:O40)</f>
        <v>4</v>
      </c>
      <c r="R40" s="175">
        <f>+Q40/P40</f>
        <v>1</v>
      </c>
      <c r="S40" s="122"/>
      <c r="T40" s="117"/>
      <c r="U40" s="117"/>
    </row>
    <row r="41" spans="1:24" ht="15" customHeight="1" x14ac:dyDescent="0.2">
      <c r="A41" s="44"/>
      <c r="B41" s="123" t="s">
        <v>45</v>
      </c>
      <c r="C41" s="115" t="s">
        <v>7</v>
      </c>
      <c r="D41" s="169"/>
      <c r="E41" s="169"/>
      <c r="F41" s="169"/>
      <c r="G41" s="169"/>
      <c r="H41" s="168">
        <f t="shared" ref="H41:Q41" si="0">H38+H26+H32+H29</f>
        <v>3</v>
      </c>
      <c r="I41" s="168">
        <f t="shared" si="0"/>
        <v>2</v>
      </c>
      <c r="J41" s="168">
        <f t="shared" si="0"/>
        <v>2</v>
      </c>
      <c r="K41" s="168">
        <f t="shared" si="0"/>
        <v>3</v>
      </c>
      <c r="L41" s="168">
        <f t="shared" si="0"/>
        <v>2</v>
      </c>
      <c r="M41" s="168">
        <f t="shared" si="0"/>
        <v>2</v>
      </c>
      <c r="N41" s="168">
        <f t="shared" si="0"/>
        <v>2</v>
      </c>
      <c r="O41" s="168">
        <f t="shared" si="0"/>
        <v>3</v>
      </c>
      <c r="P41" s="168">
        <f t="shared" si="0"/>
        <v>68</v>
      </c>
      <c r="Q41" s="168">
        <f t="shared" si="0"/>
        <v>0</v>
      </c>
      <c r="R41" s="176"/>
      <c r="S41" s="124"/>
      <c r="T41" s="125"/>
      <c r="U41" s="126"/>
    </row>
    <row r="42" spans="1:24" ht="15" customHeight="1" x14ac:dyDescent="0.2">
      <c r="A42" s="44"/>
      <c r="B42" s="127"/>
      <c r="C42" s="115" t="s">
        <v>8</v>
      </c>
      <c r="D42" s="169"/>
      <c r="E42" s="169"/>
      <c r="F42" s="169"/>
      <c r="G42" s="169"/>
      <c r="H42" s="168">
        <f t="shared" ref="H42:Q42" si="1">H39+H27+H33+H30</f>
        <v>3</v>
      </c>
      <c r="I42" s="168">
        <f t="shared" si="1"/>
        <v>2</v>
      </c>
      <c r="J42" s="168">
        <f t="shared" si="1"/>
        <v>2</v>
      </c>
      <c r="K42" s="168">
        <f t="shared" si="1"/>
        <v>3</v>
      </c>
      <c r="L42" s="168">
        <f t="shared" si="1"/>
        <v>2</v>
      </c>
      <c r="M42" s="168">
        <f t="shared" si="1"/>
        <v>2</v>
      </c>
      <c r="N42" s="168">
        <f t="shared" si="1"/>
        <v>2</v>
      </c>
      <c r="O42" s="168">
        <f t="shared" si="1"/>
        <v>3</v>
      </c>
      <c r="P42" s="168">
        <f t="shared" si="1"/>
        <v>0</v>
      </c>
      <c r="Q42" s="168">
        <f t="shared" si="1"/>
        <v>68</v>
      </c>
      <c r="R42" s="177" t="e">
        <f>+Q42/P42</f>
        <v>#DIV/0!</v>
      </c>
      <c r="S42" s="117" t="s">
        <v>42</v>
      </c>
      <c r="T42" s="125"/>
      <c r="U42" s="126"/>
    </row>
    <row r="43" spans="1:24" ht="21.75" customHeight="1" x14ac:dyDescent="0.2">
      <c r="A43" s="44"/>
      <c r="B43" s="128"/>
      <c r="C43" s="115" t="s">
        <v>46</v>
      </c>
      <c r="D43" s="178"/>
      <c r="E43" s="178"/>
      <c r="F43" s="178"/>
      <c r="G43" s="178"/>
      <c r="H43" s="179">
        <f t="shared" ref="H43:O43" si="2">H42/H41</f>
        <v>1</v>
      </c>
      <c r="I43" s="179">
        <f t="shared" si="2"/>
        <v>1</v>
      </c>
      <c r="J43" s="179">
        <f t="shared" si="2"/>
        <v>1</v>
      </c>
      <c r="K43" s="179">
        <f t="shared" si="2"/>
        <v>1</v>
      </c>
      <c r="L43" s="179">
        <f t="shared" si="2"/>
        <v>1</v>
      </c>
      <c r="M43" s="179">
        <f t="shared" si="2"/>
        <v>1</v>
      </c>
      <c r="N43" s="179">
        <f t="shared" si="2"/>
        <v>1</v>
      </c>
      <c r="O43" s="179">
        <f t="shared" si="2"/>
        <v>1</v>
      </c>
      <c r="P43" s="180">
        <f>+Q42/P41</f>
        <v>1</v>
      </c>
      <c r="Q43" s="181"/>
      <c r="R43" s="182"/>
      <c r="S43" s="117"/>
      <c r="T43" s="125"/>
      <c r="U43" s="126"/>
    </row>
    <row r="44" spans="1:24" x14ac:dyDescent="0.2">
      <c r="A44" s="44"/>
      <c r="B44" s="129" t="s">
        <v>12</v>
      </c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</row>
    <row r="45" spans="1:24" x14ac:dyDescent="0.2">
      <c r="A45" s="44"/>
      <c r="B45" s="130" t="s">
        <v>13</v>
      </c>
      <c r="C45" s="183">
        <v>1</v>
      </c>
      <c r="D45" s="184" t="s">
        <v>16</v>
      </c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6"/>
      <c r="P45" s="155"/>
      <c r="Q45" s="155"/>
      <c r="R45" s="156"/>
      <c r="S45" s="187"/>
      <c r="T45" s="188"/>
      <c r="U45" s="188"/>
      <c r="V45" s="10"/>
      <c r="W45" s="10"/>
      <c r="X45" s="10"/>
    </row>
    <row r="46" spans="1:24" x14ac:dyDescent="0.2">
      <c r="A46" s="44"/>
      <c r="B46" s="131" t="s">
        <v>14</v>
      </c>
      <c r="C46" s="189">
        <v>1</v>
      </c>
      <c r="D46" s="190" t="s">
        <v>17</v>
      </c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2"/>
      <c r="P46" s="155"/>
      <c r="Q46" s="155"/>
      <c r="R46" s="156"/>
      <c r="S46" s="193"/>
      <c r="T46" s="188"/>
      <c r="U46" s="188"/>
      <c r="V46" s="10"/>
      <c r="W46" s="10"/>
      <c r="X46" s="10"/>
    </row>
    <row r="47" spans="1:24" x14ac:dyDescent="0.2">
      <c r="A47" s="11"/>
      <c r="B47" s="129" t="s">
        <v>47</v>
      </c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0"/>
      <c r="W47" s="10"/>
      <c r="X47" s="10"/>
    </row>
    <row r="48" spans="1:24" x14ac:dyDescent="0.2">
      <c r="A48" s="11"/>
      <c r="B48" s="132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0"/>
      <c r="W48" s="10"/>
      <c r="X48" s="10"/>
    </row>
    <row r="49" spans="1:24" x14ac:dyDescent="0.2">
      <c r="A49" s="11"/>
      <c r="B49" s="134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0"/>
      <c r="W49" s="10"/>
      <c r="X49" s="10"/>
    </row>
    <row r="50" spans="1:24" x14ac:dyDescent="0.2">
      <c r="A50" s="11"/>
      <c r="B50" s="134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0"/>
      <c r="W50" s="10"/>
      <c r="X50" s="10"/>
    </row>
    <row r="51" spans="1:24" x14ac:dyDescent="0.2">
      <c r="A51" s="11"/>
      <c r="B51" s="134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0"/>
      <c r="W51" s="10"/>
      <c r="X51" s="10"/>
    </row>
    <row r="52" spans="1:24" x14ac:dyDescent="0.2">
      <c r="A52" s="11"/>
      <c r="B52" s="134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0"/>
      <c r="W52" s="10"/>
      <c r="X52" s="10"/>
    </row>
    <row r="53" spans="1:24" x14ac:dyDescent="0.2">
      <c r="A53" s="11"/>
      <c r="B53" s="134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0"/>
      <c r="W53" s="10"/>
      <c r="X53" s="10"/>
    </row>
    <row r="54" spans="1:24" x14ac:dyDescent="0.2">
      <c r="A54" s="11"/>
      <c r="B54" s="134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0"/>
      <c r="W54" s="10"/>
      <c r="X54" s="10"/>
    </row>
    <row r="55" spans="1:24" x14ac:dyDescent="0.2">
      <c r="A55" s="11"/>
      <c r="B55" s="134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0"/>
      <c r="W55" s="10"/>
      <c r="X55" s="10"/>
    </row>
    <row r="56" spans="1:24" x14ac:dyDescent="0.2">
      <c r="A56" s="11"/>
      <c r="B56" s="134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0"/>
      <c r="W56" s="10"/>
      <c r="X56" s="10"/>
    </row>
    <row r="57" spans="1:24" x14ac:dyDescent="0.2">
      <c r="A57" s="11"/>
      <c r="B57" s="134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0"/>
      <c r="W57" s="10"/>
      <c r="X57" s="10"/>
    </row>
    <row r="58" spans="1:24" x14ac:dyDescent="0.2">
      <c r="A58" s="11"/>
      <c r="B58" s="134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0"/>
      <c r="W58" s="10"/>
      <c r="X58" s="10"/>
    </row>
    <row r="59" spans="1:24" x14ac:dyDescent="0.2">
      <c r="A59" s="11"/>
      <c r="B59" s="134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0"/>
      <c r="W59" s="10"/>
      <c r="X59" s="10"/>
    </row>
    <row r="60" spans="1:24" x14ac:dyDescent="0.2">
      <c r="A60" s="11"/>
      <c r="B60" s="134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0"/>
      <c r="W60" s="10"/>
      <c r="X60" s="10"/>
    </row>
    <row r="61" spans="1:24" x14ac:dyDescent="0.2">
      <c r="A61" s="11"/>
      <c r="B61" s="134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0"/>
      <c r="W61" s="10"/>
      <c r="X61" s="10"/>
    </row>
    <row r="62" spans="1:24" x14ac:dyDescent="0.2">
      <c r="A62" s="11"/>
      <c r="B62" s="134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0"/>
      <c r="W62" s="10"/>
      <c r="X62" s="10"/>
    </row>
    <row r="63" spans="1:24" ht="58.5" customHeight="1" x14ac:dyDescent="0.2">
      <c r="A63" s="44" t="s">
        <v>33</v>
      </c>
      <c r="B63" s="136" t="s">
        <v>128</v>
      </c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0"/>
      <c r="W63" s="10"/>
      <c r="X63" s="10"/>
    </row>
    <row r="64" spans="1:24" ht="54.75" customHeight="1" x14ac:dyDescent="0.2">
      <c r="A64" s="44"/>
      <c r="B64" s="137" t="s">
        <v>129</v>
      </c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0"/>
      <c r="W64" s="10"/>
      <c r="X64" s="10"/>
    </row>
    <row r="65" spans="1:24" x14ac:dyDescent="0.2">
      <c r="A65" s="11"/>
      <c r="B65" s="206" t="s">
        <v>26</v>
      </c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06"/>
      <c r="R65" s="206"/>
      <c r="S65" s="206"/>
      <c r="T65" s="206"/>
      <c r="U65" s="206"/>
      <c r="V65" s="10"/>
      <c r="W65" s="10"/>
      <c r="X65" s="10"/>
    </row>
    <row r="66" spans="1:24" ht="33" customHeight="1" x14ac:dyDescent="0.2">
      <c r="A66" s="43" t="s">
        <v>34</v>
      </c>
      <c r="B66" s="200" t="s">
        <v>31</v>
      </c>
      <c r="C66" s="201" t="s">
        <v>27</v>
      </c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3" t="s">
        <v>32</v>
      </c>
      <c r="Q66" s="203"/>
      <c r="R66" s="203"/>
      <c r="S66" s="204" t="s">
        <v>28</v>
      </c>
      <c r="T66" s="205" t="s">
        <v>29</v>
      </c>
      <c r="U66" s="205" t="s">
        <v>30</v>
      </c>
      <c r="V66" s="10"/>
      <c r="W66" s="10"/>
      <c r="X66" s="10"/>
    </row>
    <row r="67" spans="1:24" ht="54.75" customHeight="1" x14ac:dyDescent="0.2">
      <c r="A67" s="43"/>
      <c r="B67" s="194">
        <v>1</v>
      </c>
      <c r="C67" s="138" t="s">
        <v>123</v>
      </c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9" t="s">
        <v>124</v>
      </c>
      <c r="Q67" s="139"/>
      <c r="R67" s="139"/>
      <c r="S67" s="140" t="s">
        <v>124</v>
      </c>
      <c r="T67" s="195"/>
      <c r="U67" s="195"/>
      <c r="V67" s="10"/>
      <c r="W67" s="10"/>
      <c r="X67" s="10"/>
    </row>
    <row r="68" spans="1:24" ht="54.75" customHeight="1" x14ac:dyDescent="0.2">
      <c r="A68" s="43"/>
      <c r="B68" s="194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9"/>
      <c r="Q68" s="139"/>
      <c r="R68" s="139"/>
      <c r="S68" s="140"/>
      <c r="T68" s="195"/>
      <c r="U68" s="195"/>
      <c r="V68" s="10"/>
      <c r="W68" s="10"/>
      <c r="X68" s="10"/>
    </row>
    <row r="69" spans="1:24" ht="54.75" customHeight="1" x14ac:dyDescent="0.2">
      <c r="A69" s="43"/>
      <c r="B69" s="194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9"/>
      <c r="Q69" s="139"/>
      <c r="R69" s="139"/>
      <c r="S69" s="140"/>
      <c r="T69" s="195"/>
      <c r="U69" s="195"/>
      <c r="V69" s="10"/>
      <c r="W69" s="10"/>
      <c r="X69" s="10"/>
    </row>
    <row r="70" spans="1:24" ht="39" customHeight="1" x14ac:dyDescent="0.2">
      <c r="A70" s="43"/>
      <c r="B70" s="141" t="s">
        <v>48</v>
      </c>
      <c r="C70" s="196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6"/>
      <c r="T70" s="196"/>
      <c r="U70" s="196"/>
      <c r="V70" s="10"/>
      <c r="W70" s="10"/>
      <c r="X70" s="10"/>
    </row>
  </sheetData>
  <mergeCells count="61">
    <mergeCell ref="C3:K3"/>
    <mergeCell ref="N3:T3"/>
    <mergeCell ref="N19:U19"/>
    <mergeCell ref="B22:M22"/>
    <mergeCell ref="N22:U22"/>
    <mergeCell ref="N12:U12"/>
    <mergeCell ref="B12:M12"/>
    <mergeCell ref="B15:M15"/>
    <mergeCell ref="N15:U15"/>
    <mergeCell ref="B5:U5"/>
    <mergeCell ref="B41:B42"/>
    <mergeCell ref="S42:S43"/>
    <mergeCell ref="B29:B31"/>
    <mergeCell ref="S29:S31"/>
    <mergeCell ref="B32:B34"/>
    <mergeCell ref="S32:S34"/>
    <mergeCell ref="R29:R30"/>
    <mergeCell ref="P43:Q43"/>
    <mergeCell ref="A63:A64"/>
    <mergeCell ref="P68:R68"/>
    <mergeCell ref="B47:U47"/>
    <mergeCell ref="D46:O46"/>
    <mergeCell ref="C69:O69"/>
    <mergeCell ref="B63:U63"/>
    <mergeCell ref="B64:U64"/>
    <mergeCell ref="B65:U65"/>
    <mergeCell ref="P66:R66"/>
    <mergeCell ref="B48:U62"/>
    <mergeCell ref="C68:O68"/>
    <mergeCell ref="A66:A70"/>
    <mergeCell ref="B1:B3"/>
    <mergeCell ref="S38:S40"/>
    <mergeCell ref="B38:B40"/>
    <mergeCell ref="B4:U4"/>
    <mergeCell ref="A10:A24"/>
    <mergeCell ref="A25:A40"/>
    <mergeCell ref="C70:U70"/>
    <mergeCell ref="B44:U44"/>
    <mergeCell ref="C1:T2"/>
    <mergeCell ref="A41:A46"/>
    <mergeCell ref="D45:O45"/>
    <mergeCell ref="C66:O66"/>
    <mergeCell ref="C67:O67"/>
    <mergeCell ref="P67:R67"/>
    <mergeCell ref="P69:R69"/>
    <mergeCell ref="U1:U3"/>
    <mergeCell ref="B35:B37"/>
    <mergeCell ref="R35:R36"/>
    <mergeCell ref="S35:S37"/>
    <mergeCell ref="B24:U24"/>
    <mergeCell ref="T26:T40"/>
    <mergeCell ref="B26:B28"/>
    <mergeCell ref="S26:S28"/>
    <mergeCell ref="B19:M19"/>
    <mergeCell ref="B6:U6"/>
    <mergeCell ref="B10:U10"/>
    <mergeCell ref="B8:U9"/>
    <mergeCell ref="R26:R27"/>
    <mergeCell ref="R32:R33"/>
    <mergeCell ref="U26:U40"/>
    <mergeCell ref="R38:R39"/>
  </mergeCells>
  <conditionalFormatting sqref="D41:R42 D43:P43 D29:O29 D38:O40 D31:O34 D30:G30 I30:O30">
    <cfRule type="cellIs" dxfId="23" priority="155" stopIfTrue="1" operator="equal">
      <formula>"X"</formula>
    </cfRule>
    <cfRule type="cellIs" dxfId="22" priority="200" stopIfTrue="1" operator="equal">
      <formula>1</formula>
    </cfRule>
  </conditionalFormatting>
  <conditionalFormatting sqref="C41:C43">
    <cfRule type="containsText" dxfId="21" priority="140" stopIfTrue="1" operator="containsText" text="FECHA">
      <formula>NOT(ISERROR(SEARCH("FECHA",C41)))</formula>
    </cfRule>
    <cfRule type="containsText" dxfId="20" priority="141" stopIfTrue="1" operator="containsText" text="FECHA">
      <formula>NOT(ISERROR(SEARCH("FECHA",C41)))</formula>
    </cfRule>
  </conditionalFormatting>
  <conditionalFormatting sqref="D26:O27">
    <cfRule type="cellIs" dxfId="19" priority="73" stopIfTrue="1" operator="equal">
      <formula>"X"</formula>
    </cfRule>
    <cfRule type="cellIs" dxfId="18" priority="74" stopIfTrue="1" operator="equal">
      <formula>1</formula>
    </cfRule>
  </conditionalFormatting>
  <conditionalFormatting sqref="C28 C40">
    <cfRule type="containsText" dxfId="17" priority="68" stopIfTrue="1" operator="containsText" text="NO TRABAJADORES ASISTIERON">
      <formula>NOT(ISERROR(SEARCH("NO TRABAJADORES ASISTIERON",C28)))</formula>
    </cfRule>
  </conditionalFormatting>
  <conditionalFormatting sqref="D26:O26">
    <cfRule type="containsText" dxfId="16" priority="67" stopIfTrue="1" operator="containsText" text="1">
      <formula>NOT(ISERROR(SEARCH("1",D26)))</formula>
    </cfRule>
  </conditionalFormatting>
  <conditionalFormatting sqref="D38:O38">
    <cfRule type="containsText" dxfId="15" priority="62" stopIfTrue="1" operator="containsText" text="1">
      <formula>NOT(ISERROR(SEARCH("1",D38)))</formula>
    </cfRule>
  </conditionalFormatting>
  <conditionalFormatting sqref="D28:O28">
    <cfRule type="cellIs" dxfId="14" priority="52" stopIfTrue="1" operator="equal">
      <formula>"X"</formula>
    </cfRule>
    <cfRule type="cellIs" dxfId="13" priority="53" stopIfTrue="1" operator="equal">
      <formula>1</formula>
    </cfRule>
  </conditionalFormatting>
  <conditionalFormatting sqref="D28:O28">
    <cfRule type="cellIs" dxfId="12" priority="50" stopIfTrue="1" operator="between">
      <formula>1</formula>
      <formula>31</formula>
    </cfRule>
    <cfRule type="containsText" dxfId="11" priority="51" stopIfTrue="1" operator="containsText" text="1-31">
      <formula>NOT(ISERROR(SEARCH("1-31",D28)))</formula>
    </cfRule>
  </conditionalFormatting>
  <conditionalFormatting sqref="D41:Q42 D43:P43">
    <cfRule type="top10" dxfId="10" priority="243" stopIfTrue="1" bottom="1" rank="32"/>
  </conditionalFormatting>
  <conditionalFormatting sqref="C31">
    <cfRule type="containsText" dxfId="9" priority="32" stopIfTrue="1" operator="containsText" text="NO TRABAJADORES ASISTIERON">
      <formula>NOT(ISERROR(SEARCH("NO TRABAJADORES ASISTIERON",C31)))</formula>
    </cfRule>
  </conditionalFormatting>
  <conditionalFormatting sqref="D29:O29">
    <cfRule type="containsText" dxfId="8" priority="28" stopIfTrue="1" operator="containsText" text="1">
      <formula>NOT(ISERROR(SEARCH("1",D29)))</formula>
    </cfRule>
  </conditionalFormatting>
  <conditionalFormatting sqref="D32:O32">
    <cfRule type="containsText" dxfId="7" priority="21" stopIfTrue="1" operator="containsText" text="1">
      <formula>NOT(ISERROR(SEARCH("1",D32)))</formula>
    </cfRule>
  </conditionalFormatting>
  <conditionalFormatting sqref="C34">
    <cfRule type="containsText" dxfId="6" priority="10" stopIfTrue="1" operator="containsText" text="NO TRABAJADORES ASISTIERON">
      <formula>NOT(ISERROR(SEARCH("NO TRABAJADORES ASISTIERON",C34)))</formula>
    </cfRule>
  </conditionalFormatting>
  <conditionalFormatting sqref="D35:O37">
    <cfRule type="cellIs" dxfId="5" priority="5" stopIfTrue="1" operator="equal">
      <formula>"X"</formula>
    </cfRule>
    <cfRule type="cellIs" dxfId="4" priority="6" stopIfTrue="1" operator="equal">
      <formula>1</formula>
    </cfRule>
  </conditionalFormatting>
  <conditionalFormatting sqref="D35:O35">
    <cfRule type="containsText" dxfId="3" priority="4" stopIfTrue="1" operator="containsText" text="1">
      <formula>NOT(ISERROR(SEARCH("1",D35)))</formula>
    </cfRule>
  </conditionalFormatting>
  <conditionalFormatting sqref="C37">
    <cfRule type="containsText" dxfId="2" priority="3" stopIfTrue="1" operator="containsText" text="NO TRABAJADORES ASISTIERON">
      <formula>NOT(ISERROR(SEARCH("NO TRABAJADORES ASISTIERON",C37)))</formula>
    </cfRule>
  </conditionalFormatting>
  <conditionalFormatting sqref="H30">
    <cfRule type="cellIs" dxfId="1" priority="1" stopIfTrue="1" operator="equal">
      <formula>"X"</formula>
    </cfRule>
    <cfRule type="cellIs" dxfId="0" priority="2" stopIfTrue="1" operator="equal">
      <formula>1</formula>
    </cfRule>
  </conditionalFormatting>
  <printOptions horizontalCentered="1"/>
  <pageMargins left="0.51181102362204722" right="0.51181102362204722" top="0.55118110236220474" bottom="0.55118110236220474" header="0" footer="0"/>
  <pageSetup paperSize="9" scale="64" fitToHeight="2" orientation="landscape" r:id="rId1"/>
  <rowBreaks count="1" manualBreakCount="1">
    <brk id="43" max="2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47"/>
  <sheetViews>
    <sheetView topLeftCell="A22" zoomScaleNormal="100" zoomScaleSheetLayoutView="100" workbookViewId="0">
      <selection activeCell="B31" sqref="B31:H34"/>
    </sheetView>
  </sheetViews>
  <sheetFormatPr baseColWidth="10" defaultColWidth="3.28515625" defaultRowHeight="12.75" x14ac:dyDescent="0.2"/>
  <cols>
    <col min="1" max="1" width="10.7109375" style="1" bestFit="1" customWidth="1"/>
    <col min="2" max="2" width="5.7109375" style="239" bestFit="1" customWidth="1"/>
    <col min="3" max="3" width="22" style="239" bestFit="1" customWidth="1"/>
    <col min="4" max="4" width="17.42578125" style="239" customWidth="1"/>
    <col min="5" max="5" width="22.28515625" style="239" bestFit="1" customWidth="1"/>
    <col min="6" max="7" width="22.28515625" style="239" customWidth="1"/>
    <col min="8" max="8" width="26.140625" style="239" customWidth="1"/>
    <col min="9" max="16384" width="3.28515625" style="1"/>
  </cols>
  <sheetData>
    <row r="1" spans="1:9" s="7" customFormat="1" ht="21" customHeight="1" x14ac:dyDescent="0.2">
      <c r="B1" s="222"/>
      <c r="C1" s="222"/>
      <c r="D1" s="207" t="s">
        <v>119</v>
      </c>
      <c r="E1" s="207"/>
      <c r="F1" s="207"/>
      <c r="G1" s="207"/>
      <c r="H1" s="208" t="s">
        <v>99</v>
      </c>
    </row>
    <row r="2" spans="1:9" s="7" customFormat="1" ht="21" customHeight="1" x14ac:dyDescent="0.2">
      <c r="B2" s="222"/>
      <c r="C2" s="222"/>
      <c r="D2" s="207"/>
      <c r="E2" s="207"/>
      <c r="F2" s="207"/>
      <c r="G2" s="207"/>
      <c r="H2" s="208"/>
    </row>
    <row r="3" spans="1:9" s="7" customFormat="1" ht="21" customHeight="1" x14ac:dyDescent="0.2">
      <c r="B3" s="222"/>
      <c r="C3" s="222"/>
      <c r="D3" s="222" t="s">
        <v>53</v>
      </c>
      <c r="E3" s="222"/>
      <c r="F3" s="222" t="s">
        <v>54</v>
      </c>
      <c r="G3" s="222"/>
      <c r="H3" s="208"/>
    </row>
    <row r="4" spans="1:9" s="7" customFormat="1" ht="7.5" customHeight="1" x14ac:dyDescent="0.2">
      <c r="B4" s="226"/>
      <c r="C4" s="223"/>
      <c r="D4" s="223"/>
      <c r="E4" s="223"/>
      <c r="F4" s="223"/>
      <c r="G4" s="223"/>
      <c r="H4" s="223"/>
      <c r="I4" s="8"/>
    </row>
    <row r="5" spans="1:9" ht="24.75" customHeight="1" x14ac:dyDescent="0.2">
      <c r="A5" s="46"/>
      <c r="B5" s="224" t="s">
        <v>50</v>
      </c>
      <c r="C5" s="224"/>
      <c r="D5" s="224"/>
      <c r="E5" s="224"/>
      <c r="F5" s="224"/>
      <c r="G5" s="224"/>
      <c r="H5" s="224"/>
    </row>
    <row r="6" spans="1:9" ht="38.25" x14ac:dyDescent="0.2">
      <c r="A6" s="46"/>
      <c r="B6" s="209" t="s">
        <v>31</v>
      </c>
      <c r="C6" s="210" t="s">
        <v>51</v>
      </c>
      <c r="D6" s="211"/>
      <c r="E6" s="212"/>
      <c r="F6" s="209" t="s">
        <v>19</v>
      </c>
      <c r="G6" s="209" t="s">
        <v>49</v>
      </c>
      <c r="H6" s="209" t="s">
        <v>18</v>
      </c>
    </row>
    <row r="7" spans="1:9" ht="26.25" customHeight="1" x14ac:dyDescent="0.2">
      <c r="A7" s="46"/>
      <c r="B7" s="42">
        <v>1</v>
      </c>
      <c r="C7" s="52" t="str">
        <f>+PROGRAMA!B26</f>
        <v>Ejecución de exámenes ocupacionales de acuqerdo con profesiograma y exposición al riesgo AUDITIVO y seguimiento a recomendaciones por persona</v>
      </c>
      <c r="D7" s="53"/>
      <c r="E7" s="54"/>
      <c r="F7" s="42">
        <f>+PROGRAMA!P28</f>
        <v>31</v>
      </c>
      <c r="G7" s="42">
        <f>+PROGRAMA!Q28</f>
        <v>30</v>
      </c>
      <c r="H7" s="227">
        <f>G7/F7</f>
        <v>0.967741935483871</v>
      </c>
    </row>
    <row r="8" spans="1:9" ht="25.5" customHeight="1" x14ac:dyDescent="0.2">
      <c r="A8" s="46"/>
      <c r="B8" s="42">
        <v>2</v>
      </c>
      <c r="C8" s="52" t="str">
        <f>+PROGRAMA!B29</f>
        <v>Ejecución de estudio higienico de SONOMETRIA en áreas identificadas de riesgo licuadora industrial y campana extractora para identificar riesgos y definir e implementar controles ambientales</v>
      </c>
      <c r="D8" s="53"/>
      <c r="E8" s="54"/>
      <c r="F8" s="42">
        <f>+PROGRAMA!P31</f>
        <v>2</v>
      </c>
      <c r="G8" s="42">
        <f>+PROGRAMA!Q31</f>
        <v>2</v>
      </c>
      <c r="H8" s="227">
        <f>G8/F8</f>
        <v>1</v>
      </c>
    </row>
    <row r="9" spans="1:9" x14ac:dyDescent="0.2">
      <c r="A9" s="46"/>
      <c r="B9" s="42">
        <v>3</v>
      </c>
      <c r="C9" s="52" t="str">
        <f>+PROGRAMA!B32</f>
        <v xml:space="preserve">Implementación de controles y acciones recomendadas del estudio higienico e  Inspección de condiciones de trabajo </v>
      </c>
      <c r="D9" s="53"/>
      <c r="E9" s="54"/>
      <c r="F9" s="42">
        <f>+PROGRAMA!P34</f>
        <v>30</v>
      </c>
      <c r="G9" s="42">
        <f>+PROGRAMA!Q34</f>
        <v>31</v>
      </c>
      <c r="H9" s="227">
        <f>G9/F9</f>
        <v>1.0333333333333334</v>
      </c>
    </row>
    <row r="10" spans="1:9" x14ac:dyDescent="0.2">
      <c r="A10" s="46"/>
      <c r="B10" s="42">
        <v>4</v>
      </c>
      <c r="C10" s="52" t="str">
        <f>+PROGRAMA!B35</f>
        <v>Riesgos asociados a la labor /  Matriz de Identificacion de peligros,  riesgos prioritarios y programas de gestión incluyendo el AUDITIVO</v>
      </c>
      <c r="D10" s="53"/>
      <c r="E10" s="54"/>
      <c r="F10" s="42">
        <f>+PROGRAMA!P37</f>
        <v>30</v>
      </c>
      <c r="G10" s="42">
        <f>+PROGRAMA!Q37</f>
        <v>31</v>
      </c>
      <c r="H10" s="227">
        <f>G10/F10</f>
        <v>1.0333333333333334</v>
      </c>
    </row>
    <row r="11" spans="1:9" x14ac:dyDescent="0.2">
      <c r="A11" s="46"/>
      <c r="B11" s="42">
        <v>5</v>
      </c>
      <c r="C11" s="52" t="str">
        <f>+PROGRAMA!B38</f>
        <v>Seguimiento de pve y replanteamiento  de acciones</v>
      </c>
      <c r="D11" s="53"/>
      <c r="E11" s="54"/>
      <c r="F11" s="42">
        <f>+PROGRAMA!P40</f>
        <v>4</v>
      </c>
      <c r="G11" s="42">
        <f>+PROGRAMA!Q40</f>
        <v>4</v>
      </c>
      <c r="H11" s="227">
        <f>G11/F11</f>
        <v>1</v>
      </c>
    </row>
    <row r="12" spans="1:9" ht="18.75" customHeight="1" x14ac:dyDescent="0.2">
      <c r="A12" s="46"/>
      <c r="B12" s="5"/>
      <c r="C12" s="5"/>
      <c r="D12" s="5"/>
      <c r="E12" s="5"/>
      <c r="F12" s="5"/>
      <c r="G12" s="5" t="s">
        <v>22</v>
      </c>
      <c r="H12" s="228">
        <f>AVERAGE(H7:H11)</f>
        <v>1.0068817204301075</v>
      </c>
    </row>
    <row r="13" spans="1:9" s="4" customFormat="1" ht="21.75" customHeight="1" x14ac:dyDescent="0.2">
      <c r="A13" s="46"/>
      <c r="B13" s="213" t="s">
        <v>47</v>
      </c>
      <c r="C13" s="214"/>
      <c r="D13" s="214"/>
      <c r="E13" s="214"/>
      <c r="F13" s="214"/>
      <c r="G13" s="214"/>
      <c r="H13" s="215"/>
    </row>
    <row r="14" spans="1:9" x14ac:dyDescent="0.2">
      <c r="A14" s="46"/>
      <c r="B14" s="5"/>
      <c r="C14" s="51"/>
      <c r="D14" s="51"/>
      <c r="E14" s="51"/>
      <c r="F14" s="51"/>
      <c r="G14" s="51"/>
      <c r="H14" s="51"/>
    </row>
    <row r="15" spans="1:9" x14ac:dyDescent="0.2">
      <c r="A15" s="46"/>
      <c r="B15" s="5"/>
      <c r="C15" s="51"/>
      <c r="D15" s="51"/>
      <c r="E15" s="51"/>
      <c r="F15" s="51"/>
      <c r="G15" s="51"/>
      <c r="H15" s="51"/>
    </row>
    <row r="16" spans="1:9" x14ac:dyDescent="0.2">
      <c r="A16" s="46"/>
      <c r="B16" s="5"/>
      <c r="C16" s="51"/>
      <c r="D16" s="51"/>
      <c r="E16" s="51"/>
      <c r="F16" s="51"/>
      <c r="G16" s="51"/>
      <c r="H16" s="51"/>
    </row>
    <row r="17" spans="1:8" x14ac:dyDescent="0.2">
      <c r="A17" s="46"/>
      <c r="B17" s="5"/>
      <c r="C17" s="51"/>
      <c r="D17" s="51"/>
      <c r="E17" s="51"/>
      <c r="F17" s="51"/>
      <c r="G17" s="51"/>
      <c r="H17" s="51"/>
    </row>
    <row r="18" spans="1:8" x14ac:dyDescent="0.2">
      <c r="A18" s="46"/>
      <c r="B18" s="5"/>
      <c r="C18" s="51"/>
      <c r="D18" s="51"/>
      <c r="E18" s="51"/>
      <c r="F18" s="51"/>
      <c r="G18" s="51"/>
      <c r="H18" s="51"/>
    </row>
    <row r="19" spans="1:8" x14ac:dyDescent="0.2">
      <c r="A19" s="46"/>
      <c r="B19" s="5"/>
      <c r="C19" s="51"/>
      <c r="D19" s="51"/>
      <c r="E19" s="51"/>
      <c r="F19" s="51"/>
      <c r="G19" s="51"/>
      <c r="H19" s="51"/>
    </row>
    <row r="20" spans="1:8" x14ac:dyDescent="0.2">
      <c r="A20" s="46"/>
      <c r="B20" s="5"/>
      <c r="C20" s="51"/>
      <c r="D20" s="51"/>
      <c r="E20" s="51"/>
      <c r="F20" s="51"/>
      <c r="G20" s="51"/>
      <c r="H20" s="51"/>
    </row>
    <row r="21" spans="1:8" x14ac:dyDescent="0.2">
      <c r="A21" s="46"/>
      <c r="B21" s="5"/>
      <c r="C21" s="51"/>
      <c r="D21" s="51"/>
      <c r="E21" s="51"/>
      <c r="F21" s="51"/>
      <c r="G21" s="51"/>
      <c r="H21" s="51"/>
    </row>
    <row r="22" spans="1:8" x14ac:dyDescent="0.2">
      <c r="A22" s="46"/>
      <c r="B22" s="5"/>
      <c r="C22" s="51"/>
      <c r="D22" s="51"/>
      <c r="E22" s="51"/>
      <c r="F22" s="51"/>
      <c r="G22" s="51"/>
      <c r="H22" s="51"/>
    </row>
    <row r="23" spans="1:8" x14ac:dyDescent="0.2">
      <c r="A23" s="46"/>
      <c r="B23" s="5"/>
      <c r="C23" s="51"/>
      <c r="D23" s="51"/>
      <c r="E23" s="51"/>
      <c r="F23" s="51"/>
      <c r="G23" s="51"/>
      <c r="H23" s="51"/>
    </row>
    <row r="24" spans="1:8" x14ac:dyDescent="0.2">
      <c r="A24" s="46"/>
      <c r="B24" s="5"/>
      <c r="C24" s="51"/>
      <c r="D24" s="51"/>
      <c r="E24" s="51"/>
      <c r="F24" s="51"/>
      <c r="G24" s="51"/>
      <c r="H24" s="51"/>
    </row>
    <row r="25" spans="1:8" x14ac:dyDescent="0.2">
      <c r="A25" s="46"/>
      <c r="B25" s="5"/>
      <c r="C25" s="51"/>
      <c r="D25" s="51"/>
      <c r="E25" s="51"/>
      <c r="F25" s="51"/>
      <c r="G25" s="51"/>
      <c r="H25" s="51"/>
    </row>
    <row r="26" spans="1:8" x14ac:dyDescent="0.2">
      <c r="A26" s="46"/>
      <c r="B26" s="5"/>
      <c r="C26" s="51"/>
      <c r="D26" s="51"/>
      <c r="E26" s="51"/>
      <c r="F26" s="51"/>
      <c r="G26" s="51"/>
      <c r="H26" s="51"/>
    </row>
    <row r="27" spans="1:8" x14ac:dyDescent="0.2">
      <c r="A27" s="46"/>
      <c r="B27" s="5"/>
      <c r="C27" s="51"/>
      <c r="D27" s="51"/>
      <c r="E27" s="51"/>
      <c r="F27" s="51"/>
      <c r="G27" s="51"/>
      <c r="H27" s="51"/>
    </row>
    <row r="28" spans="1:8" ht="37.5" customHeight="1" x14ac:dyDescent="0.2">
      <c r="A28" s="46"/>
      <c r="B28" s="5"/>
      <c r="C28" s="51"/>
      <c r="D28" s="51"/>
      <c r="E28" s="51"/>
      <c r="F28" s="51"/>
      <c r="G28" s="51"/>
      <c r="H28" s="51"/>
    </row>
    <row r="29" spans="1:8" x14ac:dyDescent="0.2">
      <c r="A29" s="46"/>
      <c r="B29" s="5"/>
      <c r="C29" s="51"/>
      <c r="D29" s="51"/>
      <c r="E29" s="51"/>
      <c r="F29" s="51"/>
      <c r="G29" s="51"/>
      <c r="H29" s="51"/>
    </row>
    <row r="30" spans="1:8" s="2" customFormat="1" x14ac:dyDescent="0.2">
      <c r="A30" s="46"/>
      <c r="B30" s="5"/>
      <c r="C30" s="5"/>
      <c r="D30" s="5"/>
      <c r="E30" s="5"/>
      <c r="F30" s="5"/>
      <c r="G30" s="5"/>
      <c r="H30" s="5"/>
    </row>
    <row r="31" spans="1:8" x14ac:dyDescent="0.2">
      <c r="A31" s="46"/>
      <c r="B31" s="229" t="s">
        <v>125</v>
      </c>
      <c r="C31" s="230"/>
      <c r="D31" s="230"/>
      <c r="E31" s="230"/>
      <c r="F31" s="230"/>
      <c r="G31" s="230"/>
      <c r="H31" s="231"/>
    </row>
    <row r="32" spans="1:8" x14ac:dyDescent="0.2">
      <c r="A32" s="46"/>
      <c r="B32" s="232"/>
      <c r="C32" s="233"/>
      <c r="D32" s="233"/>
      <c r="E32" s="233"/>
      <c r="F32" s="233"/>
      <c r="G32" s="233"/>
      <c r="H32" s="234"/>
    </row>
    <row r="33" spans="1:8" x14ac:dyDescent="0.2">
      <c r="A33" s="46"/>
      <c r="B33" s="232"/>
      <c r="C33" s="233"/>
      <c r="D33" s="233"/>
      <c r="E33" s="233"/>
      <c r="F33" s="233"/>
      <c r="G33" s="233"/>
      <c r="H33" s="234"/>
    </row>
    <row r="34" spans="1:8" x14ac:dyDescent="0.2">
      <c r="A34" s="46"/>
      <c r="B34" s="235"/>
      <c r="C34" s="236"/>
      <c r="D34" s="236"/>
      <c r="E34" s="236"/>
      <c r="F34" s="236"/>
      <c r="G34" s="236"/>
      <c r="H34" s="237"/>
    </row>
    <row r="35" spans="1:8" ht="12.75" customHeight="1" x14ac:dyDescent="0.2">
      <c r="A35" s="46"/>
      <c r="B35" s="238" t="s">
        <v>110</v>
      </c>
      <c r="C35" s="230"/>
      <c r="D35" s="230"/>
      <c r="E35" s="230"/>
      <c r="F35" s="230"/>
      <c r="G35" s="230"/>
      <c r="H35" s="231"/>
    </row>
    <row r="36" spans="1:8" x14ac:dyDescent="0.2">
      <c r="A36" s="46"/>
      <c r="B36" s="232"/>
      <c r="C36" s="233"/>
      <c r="D36" s="233"/>
      <c r="E36" s="233"/>
      <c r="F36" s="233"/>
      <c r="G36" s="233"/>
      <c r="H36" s="234"/>
    </row>
    <row r="37" spans="1:8" x14ac:dyDescent="0.2">
      <c r="A37" s="46"/>
      <c r="B37" s="232"/>
      <c r="C37" s="233"/>
      <c r="D37" s="233"/>
      <c r="E37" s="233"/>
      <c r="F37" s="233"/>
      <c r="G37" s="233"/>
      <c r="H37" s="234"/>
    </row>
    <row r="38" spans="1:8" x14ac:dyDescent="0.2">
      <c r="A38" s="47"/>
      <c r="B38" s="235"/>
      <c r="C38" s="236"/>
      <c r="D38" s="236"/>
      <c r="E38" s="236"/>
      <c r="F38" s="236"/>
      <c r="G38" s="236"/>
      <c r="H38" s="237"/>
    </row>
    <row r="39" spans="1:8" x14ac:dyDescent="0.2">
      <c r="A39" s="3"/>
    </row>
    <row r="40" spans="1:8" x14ac:dyDescent="0.2">
      <c r="A40" s="48" t="s">
        <v>34</v>
      </c>
    </row>
    <row r="41" spans="1:8" ht="22.5" customHeight="1" x14ac:dyDescent="0.2">
      <c r="A41" s="49"/>
      <c r="B41" s="225" t="s">
        <v>31</v>
      </c>
      <c r="C41" s="210" t="s">
        <v>27</v>
      </c>
      <c r="D41" s="212"/>
      <c r="E41" s="210" t="s">
        <v>32</v>
      </c>
      <c r="F41" s="212"/>
      <c r="G41" s="209" t="s">
        <v>28</v>
      </c>
      <c r="H41" s="209" t="s">
        <v>29</v>
      </c>
    </row>
    <row r="42" spans="1:8" ht="44.25" customHeight="1" x14ac:dyDescent="0.2">
      <c r="A42" s="49"/>
      <c r="B42" s="41"/>
      <c r="C42" s="52"/>
      <c r="D42" s="54"/>
      <c r="E42" s="52"/>
      <c r="F42" s="54"/>
      <c r="G42" s="42"/>
      <c r="H42" s="42"/>
    </row>
    <row r="43" spans="1:8" x14ac:dyDescent="0.2">
      <c r="A43" s="49"/>
      <c r="B43" s="41"/>
      <c r="C43" s="52"/>
      <c r="D43" s="54"/>
      <c r="E43" s="52"/>
      <c r="F43" s="54"/>
      <c r="G43" s="42"/>
      <c r="H43" s="42"/>
    </row>
    <row r="44" spans="1:8" x14ac:dyDescent="0.2">
      <c r="A44" s="49"/>
      <c r="B44" s="41"/>
      <c r="C44" s="52"/>
      <c r="D44" s="54"/>
      <c r="E44" s="52"/>
      <c r="F44" s="54"/>
      <c r="G44" s="42"/>
      <c r="H44" s="42"/>
    </row>
    <row r="45" spans="1:8" x14ac:dyDescent="0.2">
      <c r="A45" s="49"/>
      <c r="B45" s="41"/>
      <c r="C45" s="52"/>
      <c r="D45" s="54"/>
      <c r="E45" s="52"/>
      <c r="F45" s="54"/>
      <c r="G45" s="42"/>
      <c r="H45" s="42"/>
    </row>
    <row r="46" spans="1:8" ht="36.75" customHeight="1" x14ac:dyDescent="0.2">
      <c r="A46" s="49"/>
      <c r="B46" s="56" t="s">
        <v>48</v>
      </c>
      <c r="C46" s="56"/>
      <c r="D46" s="55" t="s">
        <v>111</v>
      </c>
      <c r="E46" s="56"/>
      <c r="F46" s="56"/>
      <c r="G46" s="56"/>
      <c r="H46" s="56"/>
    </row>
    <row r="47" spans="1:8" x14ac:dyDescent="0.2">
      <c r="A47" s="6"/>
      <c r="B47" s="240"/>
      <c r="C47" s="240"/>
      <c r="D47" s="240"/>
      <c r="E47" s="240"/>
      <c r="F47" s="240"/>
      <c r="G47" s="240"/>
      <c r="H47" s="240"/>
    </row>
  </sheetData>
  <sheetProtection selectLockedCells="1"/>
  <dataConsolidate/>
  <mergeCells count="30">
    <mergeCell ref="C45:D45"/>
    <mergeCell ref="C11:E11"/>
    <mergeCell ref="H1:H3"/>
    <mergeCell ref="B1:C3"/>
    <mergeCell ref="D1:G2"/>
    <mergeCell ref="D3:E3"/>
    <mergeCell ref="C9:E9"/>
    <mergeCell ref="C10:E10"/>
    <mergeCell ref="E44:F44"/>
    <mergeCell ref="B35:H38"/>
    <mergeCell ref="E41:F41"/>
    <mergeCell ref="C41:D41"/>
    <mergeCell ref="C42:D42"/>
    <mergeCell ref="C43:D43"/>
    <mergeCell ref="A5:A38"/>
    <mergeCell ref="A40:A46"/>
    <mergeCell ref="F3:G3"/>
    <mergeCell ref="C14:H29"/>
    <mergeCell ref="B13:H13"/>
    <mergeCell ref="B5:H5"/>
    <mergeCell ref="C6:E6"/>
    <mergeCell ref="C7:E7"/>
    <mergeCell ref="C8:E8"/>
    <mergeCell ref="D46:H46"/>
    <mergeCell ref="B46:C46"/>
    <mergeCell ref="C44:D44"/>
    <mergeCell ref="E42:F42"/>
    <mergeCell ref="E43:F43"/>
    <mergeCell ref="B31:H34"/>
    <mergeCell ref="E45:F45"/>
  </mergeCells>
  <printOptions horizontalCentered="1"/>
  <pageMargins left="0.39370078740157483" right="0.51181102362204722" top="0.59055118110236227" bottom="0.55118110236220474" header="0" footer="0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B1:S67"/>
  <sheetViews>
    <sheetView topLeftCell="A61" zoomScale="80" zoomScaleNormal="80" zoomScaleSheetLayoutView="100" workbookViewId="0">
      <selection activeCell="B35" sqref="B35:S35"/>
    </sheetView>
  </sheetViews>
  <sheetFormatPr baseColWidth="10" defaultRowHeight="16.5" x14ac:dyDescent="0.3"/>
  <cols>
    <col min="1" max="1" width="11.42578125" style="27"/>
    <col min="2" max="2" width="35" style="27" customWidth="1"/>
    <col min="3" max="3" width="3.7109375" style="27" customWidth="1"/>
    <col min="4" max="4" width="9.7109375" style="27" customWidth="1"/>
    <col min="5" max="5" width="5.7109375" style="27" customWidth="1"/>
    <col min="6" max="6" width="3" style="27" bestFit="1" customWidth="1"/>
    <col min="7" max="7" width="11.5703125" style="27" customWidth="1"/>
    <col min="8" max="8" width="3" style="27" bestFit="1" customWidth="1"/>
    <col min="9" max="9" width="4.5703125" style="27" customWidth="1"/>
    <col min="10" max="10" width="3" style="27" bestFit="1" customWidth="1"/>
    <col min="11" max="11" width="5" style="27" customWidth="1"/>
    <col min="12" max="12" width="4.140625" style="27" customWidth="1"/>
    <col min="13" max="13" width="3.5703125" style="27" customWidth="1"/>
    <col min="14" max="14" width="6.42578125" style="27" customWidth="1"/>
    <col min="15" max="15" width="4.5703125" style="27" customWidth="1"/>
    <col min="16" max="16" width="4.28515625" style="27" customWidth="1"/>
    <col min="17" max="17" width="16.140625" style="27" customWidth="1"/>
    <col min="18" max="18" width="25" style="27" customWidth="1"/>
    <col min="19" max="19" width="46.5703125" style="27" customWidth="1"/>
    <col min="20" max="16384" width="11.42578125" style="27"/>
  </cols>
  <sheetData>
    <row r="1" spans="2:19" s="7" customFormat="1" ht="21" customHeight="1" x14ac:dyDescent="0.2">
      <c r="B1" s="59"/>
      <c r="C1" s="59"/>
      <c r="D1" s="59"/>
      <c r="E1" s="60" t="s">
        <v>120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57" t="s">
        <v>99</v>
      </c>
    </row>
    <row r="2" spans="2:19" s="7" customFormat="1" ht="21" customHeight="1" x14ac:dyDescent="0.2">
      <c r="B2" s="59"/>
      <c r="C2" s="59"/>
      <c r="D2" s="59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58"/>
    </row>
    <row r="3" spans="2:19" s="7" customFormat="1" ht="21" customHeight="1" x14ac:dyDescent="0.2">
      <c r="B3" s="59"/>
      <c r="C3" s="59"/>
      <c r="D3" s="59"/>
      <c r="E3" s="50" t="s">
        <v>53</v>
      </c>
      <c r="F3" s="50"/>
      <c r="G3" s="50"/>
      <c r="H3" s="50"/>
      <c r="I3" s="50"/>
      <c r="J3" s="50"/>
      <c r="K3" s="50"/>
      <c r="L3" s="50"/>
      <c r="M3" s="50" t="s">
        <v>54</v>
      </c>
      <c r="N3" s="50"/>
      <c r="O3" s="50"/>
      <c r="P3" s="50"/>
      <c r="Q3" s="50"/>
      <c r="R3" s="50"/>
      <c r="S3" s="58"/>
    </row>
    <row r="4" spans="2:19" x14ac:dyDescent="0.3">
      <c r="B4" s="32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6"/>
    </row>
    <row r="5" spans="2:19" customFormat="1" ht="36.75" customHeight="1" x14ac:dyDescent="0.25">
      <c r="B5" s="216" t="s">
        <v>67</v>
      </c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</row>
    <row r="6" spans="2:19" customFormat="1" ht="48.75" customHeight="1" x14ac:dyDescent="0.25">
      <c r="B6" s="217" t="s">
        <v>15</v>
      </c>
      <c r="C6" s="217"/>
      <c r="D6" s="218" t="s">
        <v>68</v>
      </c>
      <c r="E6" s="218"/>
      <c r="F6" s="218"/>
      <c r="G6" s="219" t="s">
        <v>69</v>
      </c>
      <c r="H6" s="217" t="s">
        <v>70</v>
      </c>
      <c r="I6" s="217"/>
      <c r="J6" s="217"/>
      <c r="K6" s="79" t="s">
        <v>65</v>
      </c>
      <c r="L6" s="80"/>
      <c r="M6" s="80"/>
      <c r="N6" s="80"/>
      <c r="O6" s="80"/>
      <c r="P6" s="80"/>
      <c r="Q6" s="80"/>
      <c r="R6" s="80"/>
      <c r="S6" s="34" t="s">
        <v>66</v>
      </c>
    </row>
    <row r="7" spans="2:19" customFormat="1" ht="23.1" customHeight="1" x14ac:dyDescent="0.3">
      <c r="B7" s="84" t="s">
        <v>71</v>
      </c>
      <c r="C7" s="85"/>
      <c r="D7" s="86">
        <v>0</v>
      </c>
      <c r="E7" s="87"/>
      <c r="F7" s="88"/>
      <c r="G7" s="17">
        <v>30</v>
      </c>
      <c r="H7" s="89">
        <f t="shared" ref="H7:H19" si="0">+D7/G7</f>
        <v>0</v>
      </c>
      <c r="I7" s="89"/>
      <c r="J7" s="89"/>
      <c r="K7" s="70" t="s">
        <v>107</v>
      </c>
      <c r="L7" s="71"/>
      <c r="M7" s="71"/>
      <c r="N7" s="71"/>
      <c r="O7" s="71"/>
      <c r="P7" s="71"/>
      <c r="Q7" s="71"/>
      <c r="R7" s="72"/>
      <c r="S7" s="81" t="s">
        <v>108</v>
      </c>
    </row>
    <row r="8" spans="2:19" customFormat="1" ht="23.1" customHeight="1" x14ac:dyDescent="0.3">
      <c r="B8" s="84" t="s">
        <v>72</v>
      </c>
      <c r="C8" s="85"/>
      <c r="D8" s="86">
        <v>0</v>
      </c>
      <c r="E8" s="87"/>
      <c r="F8" s="88"/>
      <c r="G8" s="17">
        <v>30</v>
      </c>
      <c r="H8" s="89">
        <f t="shared" si="0"/>
        <v>0</v>
      </c>
      <c r="I8" s="89"/>
      <c r="J8" s="89"/>
      <c r="K8" s="73"/>
      <c r="L8" s="74"/>
      <c r="M8" s="74"/>
      <c r="N8" s="74"/>
      <c r="O8" s="74"/>
      <c r="P8" s="74"/>
      <c r="Q8" s="74"/>
      <c r="R8" s="75"/>
      <c r="S8" s="82"/>
    </row>
    <row r="9" spans="2:19" customFormat="1" ht="23.1" customHeight="1" x14ac:dyDescent="0.3">
      <c r="B9" s="84" t="s">
        <v>73</v>
      </c>
      <c r="C9" s="85"/>
      <c r="D9" s="86">
        <v>0</v>
      </c>
      <c r="E9" s="87"/>
      <c r="F9" s="88"/>
      <c r="G9" s="17">
        <v>30</v>
      </c>
      <c r="H9" s="89">
        <f t="shared" si="0"/>
        <v>0</v>
      </c>
      <c r="I9" s="89"/>
      <c r="J9" s="89"/>
      <c r="K9" s="73"/>
      <c r="L9" s="74"/>
      <c r="M9" s="74"/>
      <c r="N9" s="74"/>
      <c r="O9" s="74"/>
      <c r="P9" s="74"/>
      <c r="Q9" s="74"/>
      <c r="R9" s="75"/>
      <c r="S9" s="82"/>
    </row>
    <row r="10" spans="2:19" customFormat="1" ht="23.1" customHeight="1" x14ac:dyDescent="0.3">
      <c r="B10" s="84" t="s">
        <v>74</v>
      </c>
      <c r="C10" s="85"/>
      <c r="D10" s="90">
        <v>0</v>
      </c>
      <c r="E10" s="91"/>
      <c r="F10" s="92"/>
      <c r="G10" s="17">
        <v>30</v>
      </c>
      <c r="H10" s="89">
        <f t="shared" si="0"/>
        <v>0</v>
      </c>
      <c r="I10" s="89"/>
      <c r="J10" s="89"/>
      <c r="K10" s="73"/>
      <c r="L10" s="74"/>
      <c r="M10" s="74"/>
      <c r="N10" s="74"/>
      <c r="O10" s="74"/>
      <c r="P10" s="74"/>
      <c r="Q10" s="74"/>
      <c r="R10" s="75"/>
      <c r="S10" s="82"/>
    </row>
    <row r="11" spans="2:19" customFormat="1" ht="23.1" customHeight="1" x14ac:dyDescent="0.3">
      <c r="B11" s="84" t="s">
        <v>75</v>
      </c>
      <c r="C11" s="85"/>
      <c r="D11" s="86">
        <v>0</v>
      </c>
      <c r="E11" s="87"/>
      <c r="F11" s="88"/>
      <c r="G11" s="17">
        <v>30</v>
      </c>
      <c r="H11" s="89">
        <f t="shared" si="0"/>
        <v>0</v>
      </c>
      <c r="I11" s="89"/>
      <c r="J11" s="89"/>
      <c r="K11" s="73"/>
      <c r="L11" s="74"/>
      <c r="M11" s="74"/>
      <c r="N11" s="74"/>
      <c r="O11" s="74"/>
      <c r="P11" s="74"/>
      <c r="Q11" s="74"/>
      <c r="R11" s="75"/>
      <c r="S11" s="82"/>
    </row>
    <row r="12" spans="2:19" customFormat="1" ht="23.1" customHeight="1" x14ac:dyDescent="0.3">
      <c r="B12" s="84" t="s">
        <v>76</v>
      </c>
      <c r="C12" s="85"/>
      <c r="D12" s="86">
        <v>0</v>
      </c>
      <c r="E12" s="87"/>
      <c r="F12" s="88"/>
      <c r="G12" s="17">
        <v>30</v>
      </c>
      <c r="H12" s="89">
        <f t="shared" si="0"/>
        <v>0</v>
      </c>
      <c r="I12" s="89"/>
      <c r="J12" s="89"/>
      <c r="K12" s="76"/>
      <c r="L12" s="77"/>
      <c r="M12" s="77"/>
      <c r="N12" s="77"/>
      <c r="O12" s="77"/>
      <c r="P12" s="77"/>
      <c r="Q12" s="77"/>
      <c r="R12" s="78"/>
      <c r="S12" s="83"/>
    </row>
    <row r="13" spans="2:19" customFormat="1" ht="23.1" customHeight="1" x14ac:dyDescent="0.3">
      <c r="B13" s="84" t="s">
        <v>77</v>
      </c>
      <c r="C13" s="85"/>
      <c r="D13" s="86">
        <v>0</v>
      </c>
      <c r="E13" s="87"/>
      <c r="F13" s="88"/>
      <c r="G13" s="17">
        <v>30</v>
      </c>
      <c r="H13" s="89">
        <f t="shared" si="0"/>
        <v>0</v>
      </c>
      <c r="I13" s="89"/>
      <c r="J13" s="89"/>
      <c r="K13" s="70" t="s">
        <v>107</v>
      </c>
      <c r="L13" s="71"/>
      <c r="M13" s="71"/>
      <c r="N13" s="71"/>
      <c r="O13" s="71"/>
      <c r="P13" s="71"/>
      <c r="Q13" s="71"/>
      <c r="R13" s="72"/>
      <c r="S13" s="81" t="s">
        <v>108</v>
      </c>
    </row>
    <row r="14" spans="2:19" customFormat="1" ht="23.1" customHeight="1" x14ac:dyDescent="0.3">
      <c r="B14" s="84" t="s">
        <v>78</v>
      </c>
      <c r="C14" s="85"/>
      <c r="D14" s="86">
        <v>0</v>
      </c>
      <c r="E14" s="87"/>
      <c r="F14" s="88"/>
      <c r="G14" s="17">
        <v>30</v>
      </c>
      <c r="H14" s="89">
        <f t="shared" si="0"/>
        <v>0</v>
      </c>
      <c r="I14" s="89"/>
      <c r="J14" s="89"/>
      <c r="K14" s="73"/>
      <c r="L14" s="74"/>
      <c r="M14" s="74"/>
      <c r="N14" s="74"/>
      <c r="O14" s="74"/>
      <c r="P14" s="74"/>
      <c r="Q14" s="74"/>
      <c r="R14" s="75"/>
      <c r="S14" s="82"/>
    </row>
    <row r="15" spans="2:19" customFormat="1" ht="23.1" customHeight="1" x14ac:dyDescent="0.3">
      <c r="B15" s="84" t="s">
        <v>79</v>
      </c>
      <c r="C15" s="85"/>
      <c r="D15" s="86">
        <v>0</v>
      </c>
      <c r="E15" s="87"/>
      <c r="F15" s="88"/>
      <c r="G15" s="17">
        <v>30</v>
      </c>
      <c r="H15" s="89">
        <f t="shared" si="0"/>
        <v>0</v>
      </c>
      <c r="I15" s="89"/>
      <c r="J15" s="89"/>
      <c r="K15" s="73"/>
      <c r="L15" s="74"/>
      <c r="M15" s="74"/>
      <c r="N15" s="74"/>
      <c r="O15" s="74"/>
      <c r="P15" s="74"/>
      <c r="Q15" s="74"/>
      <c r="R15" s="75"/>
      <c r="S15" s="82"/>
    </row>
    <row r="16" spans="2:19" customFormat="1" ht="23.1" customHeight="1" x14ac:dyDescent="0.3">
      <c r="B16" s="84" t="s">
        <v>80</v>
      </c>
      <c r="C16" s="85"/>
      <c r="D16" s="86">
        <v>0</v>
      </c>
      <c r="E16" s="87"/>
      <c r="F16" s="88"/>
      <c r="G16" s="17">
        <v>30</v>
      </c>
      <c r="H16" s="89">
        <f t="shared" si="0"/>
        <v>0</v>
      </c>
      <c r="I16" s="89"/>
      <c r="J16" s="89"/>
      <c r="K16" s="73"/>
      <c r="L16" s="74"/>
      <c r="M16" s="74"/>
      <c r="N16" s="74"/>
      <c r="O16" s="74"/>
      <c r="P16" s="74"/>
      <c r="Q16" s="74"/>
      <c r="R16" s="75"/>
      <c r="S16" s="82"/>
    </row>
    <row r="17" spans="2:19" customFormat="1" ht="23.1" customHeight="1" x14ac:dyDescent="0.3">
      <c r="B17" s="84" t="s">
        <v>81</v>
      </c>
      <c r="C17" s="85"/>
      <c r="D17" s="86">
        <v>0</v>
      </c>
      <c r="E17" s="87"/>
      <c r="F17" s="88"/>
      <c r="G17" s="17">
        <v>30</v>
      </c>
      <c r="H17" s="89">
        <f t="shared" si="0"/>
        <v>0</v>
      </c>
      <c r="I17" s="89"/>
      <c r="J17" s="89"/>
      <c r="K17" s="73"/>
      <c r="L17" s="74"/>
      <c r="M17" s="74"/>
      <c r="N17" s="74"/>
      <c r="O17" s="74"/>
      <c r="P17" s="74"/>
      <c r="Q17" s="74"/>
      <c r="R17" s="75"/>
      <c r="S17" s="82"/>
    </row>
    <row r="18" spans="2:19" customFormat="1" ht="23.1" customHeight="1" x14ac:dyDescent="0.3">
      <c r="B18" s="84" t="s">
        <v>82</v>
      </c>
      <c r="C18" s="85"/>
      <c r="D18" s="86">
        <v>0</v>
      </c>
      <c r="E18" s="87"/>
      <c r="F18" s="88"/>
      <c r="G18" s="17">
        <v>30</v>
      </c>
      <c r="H18" s="89">
        <f t="shared" si="0"/>
        <v>0</v>
      </c>
      <c r="I18" s="89"/>
      <c r="J18" s="89"/>
      <c r="K18" s="76"/>
      <c r="L18" s="77"/>
      <c r="M18" s="77"/>
      <c r="N18" s="77"/>
      <c r="O18" s="77"/>
      <c r="P18" s="77"/>
      <c r="Q18" s="77"/>
      <c r="R18" s="78"/>
      <c r="S18" s="83"/>
    </row>
    <row r="19" spans="2:19" customFormat="1" ht="15" x14ac:dyDescent="0.25">
      <c r="B19" s="93" t="s">
        <v>83</v>
      </c>
      <c r="C19" s="93"/>
      <c r="D19" s="50">
        <f>+SUM(D7:F18)</f>
        <v>0</v>
      </c>
      <c r="E19" s="50"/>
      <c r="F19" s="50"/>
      <c r="G19" s="18">
        <f>+AVERAGEA(G7:G18)</f>
        <v>30</v>
      </c>
      <c r="H19" s="89">
        <f t="shared" si="0"/>
        <v>0</v>
      </c>
      <c r="I19" s="89"/>
      <c r="J19" s="89"/>
      <c r="K19" s="64" t="s">
        <v>22</v>
      </c>
      <c r="L19" s="65"/>
      <c r="M19" s="65"/>
      <c r="N19" s="66"/>
      <c r="O19" s="14"/>
      <c r="P19" s="14"/>
      <c r="Q19" s="14"/>
      <c r="R19" s="14"/>
      <c r="S19" s="15"/>
    </row>
    <row r="20" spans="2:19" customFormat="1" ht="15" x14ac:dyDescent="0.25">
      <c r="B20" s="35"/>
      <c r="C20" s="35"/>
      <c r="D20" s="36"/>
      <c r="E20" s="37"/>
      <c r="F20" s="37"/>
      <c r="G20" s="38" t="s">
        <v>100</v>
      </c>
      <c r="H20" s="61" t="s">
        <v>1</v>
      </c>
      <c r="I20" s="62"/>
      <c r="J20" s="63"/>
      <c r="K20" s="67"/>
      <c r="L20" s="68"/>
      <c r="M20" s="68"/>
      <c r="N20" s="69"/>
      <c r="O20" s="14"/>
      <c r="P20" s="14"/>
      <c r="Q20" s="14"/>
      <c r="R20" s="14"/>
      <c r="S20" s="15"/>
    </row>
    <row r="21" spans="2:19" customFormat="1" ht="17.25" thickBot="1" x14ac:dyDescent="0.3">
      <c r="B21" s="94" t="s">
        <v>84</v>
      </c>
      <c r="C21" s="95"/>
      <c r="D21" s="95"/>
      <c r="E21" s="95"/>
      <c r="F21" s="95"/>
      <c r="G21" s="39">
        <v>0</v>
      </c>
      <c r="H21" s="96">
        <v>0</v>
      </c>
      <c r="I21" s="97"/>
      <c r="J21" s="97"/>
      <c r="K21" s="98">
        <v>1</v>
      </c>
      <c r="L21" s="99"/>
      <c r="M21" s="99"/>
      <c r="N21" s="99"/>
      <c r="O21" s="14"/>
      <c r="P21" s="14"/>
      <c r="Q21" s="14"/>
      <c r="R21" s="14"/>
      <c r="S21" s="15"/>
    </row>
    <row r="22" spans="2:19" customFormat="1" ht="17.25" thickBot="1" x14ac:dyDescent="0.3">
      <c r="B22" s="94" t="s">
        <v>90</v>
      </c>
      <c r="C22" s="95"/>
      <c r="D22" s="95"/>
      <c r="E22" s="95"/>
      <c r="F22" s="95"/>
      <c r="G22" s="39">
        <v>0</v>
      </c>
      <c r="H22" s="96">
        <v>0</v>
      </c>
      <c r="I22" s="97"/>
      <c r="J22" s="97"/>
      <c r="K22" s="98">
        <v>1</v>
      </c>
      <c r="L22" s="99"/>
      <c r="M22" s="99"/>
      <c r="N22" s="99"/>
      <c r="O22" s="14"/>
      <c r="P22" s="14"/>
      <c r="Q22" s="14"/>
      <c r="R22" s="14"/>
      <c r="S22" s="15"/>
    </row>
    <row r="23" spans="2:19" customFormat="1" ht="17.25" thickBot="1" x14ac:dyDescent="0.3">
      <c r="B23" s="94" t="s">
        <v>91</v>
      </c>
      <c r="C23" s="95"/>
      <c r="D23" s="95"/>
      <c r="E23" s="95"/>
      <c r="F23" s="95"/>
      <c r="G23" s="39">
        <v>0</v>
      </c>
      <c r="H23" s="96">
        <v>0</v>
      </c>
      <c r="I23" s="97"/>
      <c r="J23" s="97"/>
      <c r="K23" s="98">
        <v>1</v>
      </c>
      <c r="L23" s="99"/>
      <c r="M23" s="99"/>
      <c r="N23" s="99"/>
      <c r="O23" s="14"/>
      <c r="P23" s="14"/>
      <c r="Q23" s="14"/>
      <c r="R23" s="14"/>
      <c r="S23" s="15"/>
    </row>
    <row r="24" spans="2:19" customFormat="1" ht="17.25" thickBot="1" x14ac:dyDescent="0.3">
      <c r="B24" s="94" t="s">
        <v>92</v>
      </c>
      <c r="C24" s="95"/>
      <c r="D24" s="95"/>
      <c r="E24" s="95"/>
      <c r="F24" s="95"/>
      <c r="G24" s="39">
        <v>0</v>
      </c>
      <c r="H24" s="96">
        <v>0</v>
      </c>
      <c r="I24" s="97"/>
      <c r="J24" s="97"/>
      <c r="K24" s="98">
        <v>1</v>
      </c>
      <c r="L24" s="99"/>
      <c r="M24" s="99"/>
      <c r="N24" s="99"/>
      <c r="O24" s="14"/>
      <c r="P24" s="14"/>
      <c r="Q24" s="14"/>
      <c r="R24" s="14"/>
      <c r="S24" s="15"/>
    </row>
    <row r="25" spans="2:19" customFormat="1" ht="17.25" thickBot="1" x14ac:dyDescent="0.3">
      <c r="B25" s="94" t="s">
        <v>93</v>
      </c>
      <c r="C25" s="95"/>
      <c r="D25" s="95"/>
      <c r="E25" s="95"/>
      <c r="F25" s="95"/>
      <c r="G25" s="39">
        <v>0</v>
      </c>
      <c r="H25" s="96">
        <v>0</v>
      </c>
      <c r="I25" s="97"/>
      <c r="J25" s="97"/>
      <c r="K25" s="98">
        <v>1</v>
      </c>
      <c r="L25" s="99"/>
      <c r="M25" s="99"/>
      <c r="N25" s="99"/>
      <c r="O25" s="14"/>
      <c r="P25" s="14"/>
      <c r="Q25" s="14"/>
      <c r="R25" s="14"/>
      <c r="S25" s="15"/>
    </row>
    <row r="26" spans="2:19" customFormat="1" ht="15" x14ac:dyDescent="0.25">
      <c r="B26" s="19"/>
      <c r="C26" s="20"/>
      <c r="D26" s="13"/>
      <c r="E26" s="13"/>
      <c r="F26" s="13"/>
      <c r="G26" s="20"/>
      <c r="H26" s="13"/>
      <c r="I26" s="13"/>
      <c r="J26" s="20"/>
      <c r="K26" s="13"/>
      <c r="L26" s="14"/>
      <c r="M26" s="14"/>
      <c r="N26" s="14"/>
      <c r="O26" s="14"/>
      <c r="P26" s="14"/>
      <c r="Q26" s="14"/>
      <c r="R26" s="14"/>
      <c r="S26" s="15"/>
    </row>
    <row r="27" spans="2:19" s="16" customFormat="1" ht="15" x14ac:dyDescent="0.25"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4"/>
      <c r="M27" s="14"/>
      <c r="N27" s="14"/>
      <c r="O27" s="14"/>
      <c r="P27" s="14"/>
      <c r="Q27" s="14"/>
      <c r="R27" s="14"/>
      <c r="S27" s="15"/>
    </row>
    <row r="28" spans="2:19" s="16" customFormat="1" ht="15" x14ac:dyDescent="0.25"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4"/>
      <c r="M28" s="14"/>
      <c r="N28" s="14"/>
      <c r="O28" s="14"/>
      <c r="P28" s="14"/>
      <c r="Q28" s="14"/>
      <c r="R28" s="14"/>
      <c r="S28" s="15"/>
    </row>
    <row r="29" spans="2:19" s="16" customFormat="1" ht="15" x14ac:dyDescent="0.25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4"/>
      <c r="M29" s="14"/>
      <c r="N29" s="14"/>
      <c r="O29" s="14"/>
      <c r="P29" s="14"/>
      <c r="Q29" s="14"/>
      <c r="R29" s="14"/>
      <c r="S29" s="15"/>
    </row>
    <row r="30" spans="2:19" s="16" customFormat="1" ht="15" x14ac:dyDescent="0.25"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4"/>
      <c r="M30" s="14"/>
      <c r="N30" s="14"/>
      <c r="O30" s="14"/>
      <c r="P30" s="14"/>
      <c r="Q30" s="14"/>
      <c r="R30" s="14"/>
      <c r="S30" s="15"/>
    </row>
    <row r="31" spans="2:19" s="16" customFormat="1" ht="15" x14ac:dyDescent="0.25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4"/>
      <c r="M31" s="14"/>
      <c r="N31" s="14"/>
      <c r="O31" s="14"/>
      <c r="P31" s="14"/>
      <c r="Q31" s="14"/>
      <c r="R31" s="14"/>
      <c r="S31" s="15"/>
    </row>
    <row r="32" spans="2:19" s="16" customFormat="1" ht="15" x14ac:dyDescent="0.25"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4"/>
      <c r="M32" s="14"/>
      <c r="N32" s="14"/>
      <c r="O32" s="14"/>
      <c r="P32" s="14"/>
      <c r="Q32" s="14"/>
      <c r="R32" s="14"/>
      <c r="S32" s="15"/>
    </row>
    <row r="33" spans="2:19" s="16" customFormat="1" ht="15" x14ac:dyDescent="0.25">
      <c r="B33" s="12"/>
      <c r="C33" s="13"/>
      <c r="D33" s="13"/>
      <c r="E33" s="13"/>
      <c r="F33" s="13"/>
      <c r="G33" s="13"/>
      <c r="H33" s="13"/>
      <c r="I33" s="13"/>
      <c r="J33" s="13"/>
      <c r="K33" s="13"/>
      <c r="L33" s="14"/>
      <c r="M33" s="14"/>
      <c r="N33" s="14"/>
      <c r="O33" s="14"/>
      <c r="P33" s="14"/>
      <c r="Q33" s="14"/>
      <c r="R33" s="14"/>
      <c r="S33" s="15"/>
    </row>
    <row r="34" spans="2:19" s="16" customFormat="1" ht="15" x14ac:dyDescent="0.25"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4"/>
      <c r="M34" s="14"/>
      <c r="N34" s="14"/>
      <c r="O34" s="14"/>
      <c r="P34" s="14"/>
      <c r="Q34" s="14"/>
      <c r="R34" s="14"/>
      <c r="S34" s="15"/>
    </row>
    <row r="35" spans="2:19" customFormat="1" ht="18" customHeight="1" x14ac:dyDescent="0.25">
      <c r="B35" s="216" t="s">
        <v>85</v>
      </c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</row>
    <row r="36" spans="2:19" customFormat="1" ht="48.75" customHeight="1" x14ac:dyDescent="0.25">
      <c r="B36" s="217" t="s">
        <v>15</v>
      </c>
      <c r="C36" s="217"/>
      <c r="D36" s="219" t="s">
        <v>86</v>
      </c>
      <c r="E36" s="220" t="s">
        <v>68</v>
      </c>
      <c r="F36" s="221"/>
      <c r="G36" s="219" t="s">
        <v>69</v>
      </c>
      <c r="H36" s="217" t="s">
        <v>70</v>
      </c>
      <c r="I36" s="217"/>
      <c r="J36" s="217"/>
      <c r="K36" s="100" t="s">
        <v>65</v>
      </c>
      <c r="L36" s="100"/>
      <c r="M36" s="100"/>
      <c r="N36" s="100"/>
      <c r="O36" s="100"/>
      <c r="P36" s="100"/>
      <c r="Q36" s="100"/>
      <c r="R36" s="100"/>
      <c r="S36" s="34" t="s">
        <v>66</v>
      </c>
    </row>
    <row r="37" spans="2:19" customFormat="1" ht="23.1" customHeight="1" x14ac:dyDescent="0.3">
      <c r="B37" s="84" t="s">
        <v>71</v>
      </c>
      <c r="C37" s="85"/>
      <c r="D37" s="21">
        <v>0</v>
      </c>
      <c r="E37" s="101">
        <v>0</v>
      </c>
      <c r="F37" s="101"/>
      <c r="G37" s="17">
        <v>30</v>
      </c>
      <c r="H37" s="89">
        <f t="shared" ref="H37:H49" si="1">+(D37+E37)/G37</f>
        <v>0</v>
      </c>
      <c r="I37" s="89"/>
      <c r="J37" s="89"/>
      <c r="K37" s="70" t="s">
        <v>107</v>
      </c>
      <c r="L37" s="71"/>
      <c r="M37" s="71"/>
      <c r="N37" s="71"/>
      <c r="O37" s="71"/>
      <c r="P37" s="71"/>
      <c r="Q37" s="71"/>
      <c r="R37" s="72"/>
      <c r="S37" s="81" t="s">
        <v>108</v>
      </c>
    </row>
    <row r="38" spans="2:19" customFormat="1" ht="23.1" customHeight="1" x14ac:dyDescent="0.3">
      <c r="B38" s="84" t="s">
        <v>72</v>
      </c>
      <c r="C38" s="85"/>
      <c r="D38" s="21">
        <v>0</v>
      </c>
      <c r="E38" s="101">
        <v>0</v>
      </c>
      <c r="F38" s="101"/>
      <c r="G38" s="17">
        <v>30</v>
      </c>
      <c r="H38" s="89">
        <f t="shared" si="1"/>
        <v>0</v>
      </c>
      <c r="I38" s="89"/>
      <c r="J38" s="89"/>
      <c r="K38" s="73"/>
      <c r="L38" s="74"/>
      <c r="M38" s="74"/>
      <c r="N38" s="74"/>
      <c r="O38" s="74"/>
      <c r="P38" s="74"/>
      <c r="Q38" s="74"/>
      <c r="R38" s="75"/>
      <c r="S38" s="82"/>
    </row>
    <row r="39" spans="2:19" customFormat="1" ht="23.1" customHeight="1" x14ac:dyDescent="0.3">
      <c r="B39" s="84" t="s">
        <v>73</v>
      </c>
      <c r="C39" s="85"/>
      <c r="D39" s="21">
        <v>0</v>
      </c>
      <c r="E39" s="101">
        <v>0</v>
      </c>
      <c r="F39" s="101"/>
      <c r="G39" s="17">
        <v>30</v>
      </c>
      <c r="H39" s="89">
        <f t="shared" si="1"/>
        <v>0</v>
      </c>
      <c r="I39" s="89"/>
      <c r="J39" s="89"/>
      <c r="K39" s="73"/>
      <c r="L39" s="74"/>
      <c r="M39" s="74"/>
      <c r="N39" s="74"/>
      <c r="O39" s="74"/>
      <c r="P39" s="74"/>
      <c r="Q39" s="74"/>
      <c r="R39" s="75"/>
      <c r="S39" s="82"/>
    </row>
    <row r="40" spans="2:19" customFormat="1" ht="23.1" customHeight="1" x14ac:dyDescent="0.3">
      <c r="B40" s="84" t="s">
        <v>74</v>
      </c>
      <c r="C40" s="85"/>
      <c r="D40" s="21">
        <v>0</v>
      </c>
      <c r="E40" s="101">
        <v>0</v>
      </c>
      <c r="F40" s="101"/>
      <c r="G40" s="17">
        <v>30</v>
      </c>
      <c r="H40" s="89">
        <f t="shared" si="1"/>
        <v>0</v>
      </c>
      <c r="I40" s="89"/>
      <c r="J40" s="89"/>
      <c r="K40" s="73"/>
      <c r="L40" s="74"/>
      <c r="M40" s="74"/>
      <c r="N40" s="74"/>
      <c r="O40" s="74"/>
      <c r="P40" s="74"/>
      <c r="Q40" s="74"/>
      <c r="R40" s="75"/>
      <c r="S40" s="82"/>
    </row>
    <row r="41" spans="2:19" customFormat="1" ht="23.1" customHeight="1" x14ac:dyDescent="0.3">
      <c r="B41" s="84" t="s">
        <v>75</v>
      </c>
      <c r="C41" s="85"/>
      <c r="D41" s="21">
        <v>0</v>
      </c>
      <c r="E41" s="101">
        <v>0</v>
      </c>
      <c r="F41" s="101"/>
      <c r="G41" s="17">
        <v>30</v>
      </c>
      <c r="H41" s="89">
        <f t="shared" si="1"/>
        <v>0</v>
      </c>
      <c r="I41" s="89"/>
      <c r="J41" s="89"/>
      <c r="K41" s="73"/>
      <c r="L41" s="74"/>
      <c r="M41" s="74"/>
      <c r="N41" s="74"/>
      <c r="O41" s="74"/>
      <c r="P41" s="74"/>
      <c r="Q41" s="74"/>
      <c r="R41" s="75"/>
      <c r="S41" s="82"/>
    </row>
    <row r="42" spans="2:19" customFormat="1" ht="23.1" customHeight="1" x14ac:dyDescent="0.3">
      <c r="B42" s="84" t="s">
        <v>76</v>
      </c>
      <c r="C42" s="85"/>
      <c r="D42" s="21">
        <v>0</v>
      </c>
      <c r="E42" s="101">
        <v>0</v>
      </c>
      <c r="F42" s="101"/>
      <c r="G42" s="17">
        <v>30</v>
      </c>
      <c r="H42" s="89">
        <f t="shared" si="1"/>
        <v>0</v>
      </c>
      <c r="I42" s="89"/>
      <c r="J42" s="89"/>
      <c r="K42" s="76"/>
      <c r="L42" s="77"/>
      <c r="M42" s="77"/>
      <c r="N42" s="77"/>
      <c r="O42" s="77"/>
      <c r="P42" s="77"/>
      <c r="Q42" s="77"/>
      <c r="R42" s="78"/>
      <c r="S42" s="83"/>
    </row>
    <row r="43" spans="2:19" customFormat="1" ht="23.1" customHeight="1" x14ac:dyDescent="0.3">
      <c r="B43" s="84" t="s">
        <v>77</v>
      </c>
      <c r="C43" s="85"/>
      <c r="D43" s="21">
        <v>0</v>
      </c>
      <c r="E43" s="101">
        <v>0</v>
      </c>
      <c r="F43" s="101"/>
      <c r="G43" s="17">
        <v>30</v>
      </c>
      <c r="H43" s="89">
        <f t="shared" si="1"/>
        <v>0</v>
      </c>
      <c r="I43" s="89"/>
      <c r="J43" s="89"/>
      <c r="K43" s="70" t="s">
        <v>107</v>
      </c>
      <c r="L43" s="71"/>
      <c r="M43" s="71"/>
      <c r="N43" s="71"/>
      <c r="O43" s="71"/>
      <c r="P43" s="71"/>
      <c r="Q43" s="71"/>
      <c r="R43" s="72"/>
      <c r="S43" s="81" t="s">
        <v>108</v>
      </c>
    </row>
    <row r="44" spans="2:19" customFormat="1" ht="23.1" customHeight="1" x14ac:dyDescent="0.3">
      <c r="B44" s="84" t="s">
        <v>78</v>
      </c>
      <c r="C44" s="85"/>
      <c r="D44" s="21">
        <v>0</v>
      </c>
      <c r="E44" s="101">
        <v>0</v>
      </c>
      <c r="F44" s="101"/>
      <c r="G44" s="17">
        <v>30</v>
      </c>
      <c r="H44" s="89">
        <f t="shared" si="1"/>
        <v>0</v>
      </c>
      <c r="I44" s="89"/>
      <c r="J44" s="89"/>
      <c r="K44" s="73"/>
      <c r="L44" s="74"/>
      <c r="M44" s="74"/>
      <c r="N44" s="74"/>
      <c r="O44" s="74"/>
      <c r="P44" s="74"/>
      <c r="Q44" s="74"/>
      <c r="R44" s="75"/>
      <c r="S44" s="82"/>
    </row>
    <row r="45" spans="2:19" customFormat="1" ht="23.1" customHeight="1" x14ac:dyDescent="0.3">
      <c r="B45" s="84" t="s">
        <v>79</v>
      </c>
      <c r="C45" s="85"/>
      <c r="D45" s="21">
        <v>0</v>
      </c>
      <c r="E45" s="101">
        <v>0</v>
      </c>
      <c r="F45" s="101"/>
      <c r="G45" s="17">
        <v>30</v>
      </c>
      <c r="H45" s="89">
        <f t="shared" si="1"/>
        <v>0</v>
      </c>
      <c r="I45" s="89"/>
      <c r="J45" s="89"/>
      <c r="K45" s="73"/>
      <c r="L45" s="74"/>
      <c r="M45" s="74"/>
      <c r="N45" s="74"/>
      <c r="O45" s="74"/>
      <c r="P45" s="74"/>
      <c r="Q45" s="74"/>
      <c r="R45" s="75"/>
      <c r="S45" s="82"/>
    </row>
    <row r="46" spans="2:19" customFormat="1" ht="23.1" customHeight="1" x14ac:dyDescent="0.3">
      <c r="B46" s="84" t="s">
        <v>80</v>
      </c>
      <c r="C46" s="85"/>
      <c r="D46" s="21">
        <v>0</v>
      </c>
      <c r="E46" s="101">
        <v>0</v>
      </c>
      <c r="F46" s="101"/>
      <c r="G46" s="17">
        <v>30</v>
      </c>
      <c r="H46" s="89">
        <f t="shared" si="1"/>
        <v>0</v>
      </c>
      <c r="I46" s="89"/>
      <c r="J46" s="89"/>
      <c r="K46" s="73"/>
      <c r="L46" s="74"/>
      <c r="M46" s="74"/>
      <c r="N46" s="74"/>
      <c r="O46" s="74"/>
      <c r="P46" s="74"/>
      <c r="Q46" s="74"/>
      <c r="R46" s="75"/>
      <c r="S46" s="82"/>
    </row>
    <row r="47" spans="2:19" customFormat="1" ht="23.1" customHeight="1" x14ac:dyDescent="0.3">
      <c r="B47" s="84" t="s">
        <v>81</v>
      </c>
      <c r="C47" s="85"/>
      <c r="D47" s="21">
        <v>0</v>
      </c>
      <c r="E47" s="101">
        <v>0</v>
      </c>
      <c r="F47" s="101"/>
      <c r="G47" s="17">
        <v>30</v>
      </c>
      <c r="H47" s="89">
        <f t="shared" si="1"/>
        <v>0</v>
      </c>
      <c r="I47" s="89"/>
      <c r="J47" s="89"/>
      <c r="K47" s="73"/>
      <c r="L47" s="74"/>
      <c r="M47" s="74"/>
      <c r="N47" s="74"/>
      <c r="O47" s="74"/>
      <c r="P47" s="74"/>
      <c r="Q47" s="74"/>
      <c r="R47" s="75"/>
      <c r="S47" s="82"/>
    </row>
    <row r="48" spans="2:19" customFormat="1" ht="23.1" customHeight="1" x14ac:dyDescent="0.3">
      <c r="B48" s="84" t="s">
        <v>82</v>
      </c>
      <c r="C48" s="85"/>
      <c r="D48" s="21">
        <v>0</v>
      </c>
      <c r="E48" s="101">
        <v>0</v>
      </c>
      <c r="F48" s="101"/>
      <c r="G48" s="17">
        <v>30</v>
      </c>
      <c r="H48" s="89">
        <f t="shared" si="1"/>
        <v>0</v>
      </c>
      <c r="I48" s="89"/>
      <c r="J48" s="89"/>
      <c r="K48" s="76"/>
      <c r="L48" s="77"/>
      <c r="M48" s="77"/>
      <c r="N48" s="77"/>
      <c r="O48" s="77"/>
      <c r="P48" s="77"/>
      <c r="Q48" s="77"/>
      <c r="R48" s="78"/>
      <c r="S48" s="83"/>
    </row>
    <row r="49" spans="2:19" customFormat="1" ht="15" x14ac:dyDescent="0.25">
      <c r="B49" s="93" t="s">
        <v>83</v>
      </c>
      <c r="C49" s="93"/>
      <c r="D49" s="22">
        <f>+SUM(D37:D48)</f>
        <v>0</v>
      </c>
      <c r="E49" s="50">
        <f>+SUM(E37:E48)</f>
        <v>0</v>
      </c>
      <c r="F49" s="50"/>
      <c r="G49" s="18">
        <f>+AVERAGEA(G37:G48)</f>
        <v>30</v>
      </c>
      <c r="H49" s="89">
        <f t="shared" si="1"/>
        <v>0</v>
      </c>
      <c r="I49" s="89"/>
      <c r="J49" s="89"/>
      <c r="K49" s="64" t="s">
        <v>22</v>
      </c>
      <c r="L49" s="65"/>
      <c r="M49" s="65"/>
      <c r="N49" s="66"/>
      <c r="O49" s="14"/>
      <c r="P49" s="14"/>
      <c r="Q49" s="14"/>
      <c r="R49" s="14"/>
      <c r="S49" s="15"/>
    </row>
    <row r="50" spans="2:19" customFormat="1" ht="15" x14ac:dyDescent="0.25">
      <c r="B50" s="35"/>
      <c r="C50" s="35"/>
      <c r="D50" s="36"/>
      <c r="E50" s="37"/>
      <c r="F50" s="37"/>
      <c r="G50" s="38" t="s">
        <v>100</v>
      </c>
      <c r="H50" s="61" t="s">
        <v>1</v>
      </c>
      <c r="I50" s="62"/>
      <c r="J50" s="63"/>
      <c r="K50" s="67"/>
      <c r="L50" s="68"/>
      <c r="M50" s="68"/>
      <c r="N50" s="69"/>
      <c r="O50" s="14"/>
      <c r="P50" s="14"/>
      <c r="Q50" s="14"/>
      <c r="R50" s="14"/>
      <c r="S50" s="15"/>
    </row>
    <row r="51" spans="2:19" customFormat="1" ht="17.25" thickBot="1" x14ac:dyDescent="0.35">
      <c r="B51" s="94" t="s">
        <v>94</v>
      </c>
      <c r="C51" s="95"/>
      <c r="D51" s="95"/>
      <c r="E51" s="95"/>
      <c r="F51" s="95"/>
      <c r="G51" s="23">
        <v>0</v>
      </c>
      <c r="H51" s="96">
        <v>0</v>
      </c>
      <c r="I51" s="97"/>
      <c r="J51" s="97"/>
      <c r="K51" s="102">
        <v>1</v>
      </c>
      <c r="L51" s="102"/>
      <c r="M51" s="102"/>
      <c r="N51" s="102"/>
      <c r="O51" s="14"/>
      <c r="P51" s="14"/>
      <c r="Q51" s="14"/>
      <c r="R51" s="14"/>
      <c r="S51" s="15"/>
    </row>
    <row r="52" spans="2:19" customFormat="1" ht="17.25" thickBot="1" x14ac:dyDescent="0.35">
      <c r="B52" s="94" t="s">
        <v>95</v>
      </c>
      <c r="C52" s="95"/>
      <c r="D52" s="95"/>
      <c r="E52" s="95"/>
      <c r="F52" s="95"/>
      <c r="G52" s="23">
        <v>0</v>
      </c>
      <c r="H52" s="96">
        <v>0</v>
      </c>
      <c r="I52" s="97"/>
      <c r="J52" s="97"/>
      <c r="K52" s="102">
        <v>1</v>
      </c>
      <c r="L52" s="102"/>
      <c r="M52" s="102"/>
      <c r="N52" s="102"/>
      <c r="O52" s="14"/>
      <c r="P52" s="14"/>
      <c r="Q52" s="14"/>
      <c r="R52" s="14"/>
      <c r="S52" s="15"/>
    </row>
    <row r="53" spans="2:19" customFormat="1" ht="17.25" thickBot="1" x14ac:dyDescent="0.35">
      <c r="B53" s="94" t="s">
        <v>96</v>
      </c>
      <c r="C53" s="95"/>
      <c r="D53" s="95"/>
      <c r="E53" s="95"/>
      <c r="F53" s="95"/>
      <c r="G53" s="23">
        <v>0</v>
      </c>
      <c r="H53" s="96">
        <v>0</v>
      </c>
      <c r="I53" s="97"/>
      <c r="J53" s="97"/>
      <c r="K53" s="102">
        <v>1</v>
      </c>
      <c r="L53" s="102"/>
      <c r="M53" s="102"/>
      <c r="N53" s="102"/>
      <c r="O53" s="14"/>
      <c r="P53" s="14"/>
      <c r="Q53" s="14"/>
      <c r="R53" s="14"/>
      <c r="S53" s="15"/>
    </row>
    <row r="54" spans="2:19" customFormat="1" ht="17.25" thickBot="1" x14ac:dyDescent="0.35">
      <c r="B54" s="94" t="s">
        <v>97</v>
      </c>
      <c r="C54" s="95"/>
      <c r="D54" s="95"/>
      <c r="E54" s="95"/>
      <c r="F54" s="95"/>
      <c r="G54" s="23">
        <v>0</v>
      </c>
      <c r="H54" s="96">
        <v>0</v>
      </c>
      <c r="I54" s="97"/>
      <c r="J54" s="97"/>
      <c r="K54" s="102">
        <v>1</v>
      </c>
      <c r="L54" s="102"/>
      <c r="M54" s="102"/>
      <c r="N54" s="102"/>
      <c r="O54" s="14"/>
      <c r="P54" s="14"/>
      <c r="Q54" s="14"/>
      <c r="R54" s="14"/>
      <c r="S54" s="15"/>
    </row>
    <row r="55" spans="2:19" customFormat="1" ht="17.25" thickBot="1" x14ac:dyDescent="0.35">
      <c r="B55" s="94" t="s">
        <v>98</v>
      </c>
      <c r="C55" s="95"/>
      <c r="D55" s="95"/>
      <c r="E55" s="95"/>
      <c r="F55" s="95"/>
      <c r="G55" s="23">
        <v>0</v>
      </c>
      <c r="H55" s="96">
        <v>0</v>
      </c>
      <c r="I55" s="97"/>
      <c r="J55" s="97"/>
      <c r="K55" s="102">
        <v>1</v>
      </c>
      <c r="L55" s="102"/>
      <c r="M55" s="102"/>
      <c r="N55" s="102"/>
      <c r="O55" s="14"/>
      <c r="P55" s="14"/>
      <c r="Q55" s="14"/>
      <c r="R55" s="14"/>
      <c r="S55" s="15"/>
    </row>
    <row r="56" spans="2:19" s="16" customFormat="1" ht="15" x14ac:dyDescent="0.25">
      <c r="B56" s="12"/>
      <c r="C56" s="13"/>
      <c r="D56" s="13"/>
      <c r="E56" s="13"/>
      <c r="F56" s="13"/>
      <c r="G56" s="13"/>
      <c r="H56" s="96">
        <v>0</v>
      </c>
      <c r="I56" s="97"/>
      <c r="J56" s="97"/>
      <c r="K56" s="13"/>
      <c r="L56" s="14"/>
      <c r="M56" s="14"/>
      <c r="N56" s="14"/>
      <c r="O56" s="14"/>
      <c r="P56" s="14"/>
      <c r="Q56" s="14"/>
      <c r="R56" s="14"/>
      <c r="S56" s="15"/>
    </row>
    <row r="57" spans="2:19" s="16" customFormat="1" ht="15" x14ac:dyDescent="0.25"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4"/>
      <c r="M57" s="14"/>
      <c r="N57" s="14"/>
      <c r="O57" s="14"/>
      <c r="P57" s="14"/>
      <c r="Q57" s="14"/>
      <c r="R57" s="14"/>
      <c r="S57" s="15"/>
    </row>
    <row r="58" spans="2:19" s="16" customFormat="1" ht="15" x14ac:dyDescent="0.25"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4"/>
      <c r="M58" s="14"/>
      <c r="N58" s="14"/>
      <c r="O58" s="14"/>
      <c r="P58" s="14"/>
      <c r="Q58" s="14"/>
      <c r="R58" s="14"/>
      <c r="S58" s="15"/>
    </row>
    <row r="59" spans="2:19" s="16" customFormat="1" ht="15" x14ac:dyDescent="0.25"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4"/>
      <c r="M59" s="14"/>
      <c r="N59" s="14"/>
      <c r="O59" s="14"/>
      <c r="P59" s="14"/>
      <c r="Q59" s="14"/>
      <c r="R59" s="14"/>
      <c r="S59" s="15"/>
    </row>
    <row r="60" spans="2:19" s="16" customFormat="1" ht="15" x14ac:dyDescent="0.25">
      <c r="B60" s="12"/>
      <c r="C60" s="13"/>
      <c r="D60" s="13"/>
      <c r="E60" s="13"/>
      <c r="F60" s="13"/>
      <c r="G60" s="13"/>
      <c r="H60" s="13"/>
      <c r="I60" s="13"/>
      <c r="J60" s="13"/>
      <c r="K60" s="13"/>
      <c r="L60" s="14"/>
      <c r="M60" s="14"/>
      <c r="N60" s="14"/>
      <c r="O60" s="14"/>
      <c r="P60" s="14"/>
      <c r="Q60" s="14"/>
      <c r="R60" s="14"/>
      <c r="S60" s="15"/>
    </row>
    <row r="61" spans="2:19" s="16" customFormat="1" ht="15" x14ac:dyDescent="0.25"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4"/>
      <c r="M61" s="14"/>
      <c r="N61" s="14"/>
      <c r="O61" s="14"/>
      <c r="P61" s="14"/>
      <c r="Q61" s="14"/>
      <c r="R61" s="14"/>
      <c r="S61" s="15"/>
    </row>
    <row r="62" spans="2:19" s="16" customFormat="1" ht="3.75" customHeight="1" x14ac:dyDescent="0.25">
      <c r="B62" s="12"/>
      <c r="C62" s="13"/>
      <c r="D62" s="13"/>
      <c r="E62" s="13"/>
      <c r="F62" s="13"/>
      <c r="G62" s="13"/>
      <c r="H62" s="13"/>
      <c r="I62" s="13"/>
      <c r="J62" s="13"/>
      <c r="K62" s="13"/>
      <c r="L62" s="14"/>
      <c r="M62" s="14"/>
      <c r="N62" s="14"/>
      <c r="O62" s="14"/>
      <c r="P62" s="14"/>
      <c r="Q62" s="14"/>
      <c r="R62" s="14"/>
      <c r="S62" s="15"/>
    </row>
    <row r="63" spans="2:19" x14ac:dyDescent="0.3">
      <c r="B63" s="24" t="s">
        <v>87</v>
      </c>
      <c r="C63" s="25"/>
      <c r="D63" s="25"/>
      <c r="E63" s="25"/>
      <c r="F63" s="25"/>
      <c r="G63" s="103"/>
      <c r="H63" s="103"/>
      <c r="I63" s="103"/>
      <c r="J63" s="103"/>
      <c r="K63" s="103"/>
      <c r="L63" s="25"/>
      <c r="M63" s="25"/>
      <c r="N63" s="25"/>
      <c r="O63" s="25"/>
      <c r="P63" s="25"/>
      <c r="Q63" s="25"/>
      <c r="R63" s="25"/>
      <c r="S63" s="26"/>
    </row>
    <row r="64" spans="2:19" x14ac:dyDescent="0.3">
      <c r="B64" s="28"/>
      <c r="C64" s="25"/>
      <c r="D64" s="25"/>
      <c r="E64" s="25"/>
      <c r="F64" s="25"/>
      <c r="G64" s="104"/>
      <c r="H64" s="104"/>
      <c r="I64" s="104"/>
      <c r="J64" s="104"/>
      <c r="K64" s="104"/>
      <c r="L64" s="25"/>
      <c r="M64" s="25"/>
      <c r="N64" s="25"/>
      <c r="O64" s="25"/>
      <c r="P64" s="25"/>
      <c r="Q64" s="25"/>
      <c r="R64" s="25"/>
      <c r="S64" s="26"/>
    </row>
    <row r="65" spans="2:19" x14ac:dyDescent="0.3">
      <c r="B65" s="29"/>
      <c r="C65" s="30"/>
      <c r="D65" s="30"/>
      <c r="E65" s="30"/>
      <c r="F65" s="30"/>
      <c r="G65" s="105"/>
      <c r="H65" s="105"/>
      <c r="I65" s="105"/>
      <c r="J65" s="105"/>
      <c r="K65" s="105"/>
      <c r="L65" s="30"/>
      <c r="M65" s="30"/>
      <c r="N65" s="30"/>
      <c r="O65" s="30"/>
      <c r="P65" s="30"/>
      <c r="Q65" s="30"/>
      <c r="R65" s="30"/>
      <c r="S65" s="31"/>
    </row>
    <row r="66" spans="2:19" x14ac:dyDescent="0.3"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</row>
    <row r="67" spans="2:19" x14ac:dyDescent="0.3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</row>
  </sheetData>
  <mergeCells count="139">
    <mergeCell ref="H56:J56"/>
    <mergeCell ref="G63:K63"/>
    <mergeCell ref="G64:K64"/>
    <mergeCell ref="G65:K65"/>
    <mergeCell ref="S1:S3"/>
    <mergeCell ref="B1:D3"/>
    <mergeCell ref="B54:F54"/>
    <mergeCell ref="H54:J54"/>
    <mergeCell ref="K54:N54"/>
    <mergeCell ref="B55:F55"/>
    <mergeCell ref="B49:C49"/>
    <mergeCell ref="E49:F49"/>
    <mergeCell ref="H49:J49"/>
    <mergeCell ref="B51:F51"/>
    <mergeCell ref="H51:J51"/>
    <mergeCell ref="K51:N51"/>
    <mergeCell ref="H55:J55"/>
    <mergeCell ref="K55:N55"/>
    <mergeCell ref="B52:F52"/>
    <mergeCell ref="H52:J52"/>
    <mergeCell ref="K52:N52"/>
    <mergeCell ref="B53:F53"/>
    <mergeCell ref="H53:J53"/>
    <mergeCell ref="K53:N53"/>
    <mergeCell ref="B47:C47"/>
    <mergeCell ref="E47:F47"/>
    <mergeCell ref="H47:J47"/>
    <mergeCell ref="B48:C48"/>
    <mergeCell ref="E48:F48"/>
    <mergeCell ref="B44:C44"/>
    <mergeCell ref="E44:F44"/>
    <mergeCell ref="H44:J44"/>
    <mergeCell ref="H48:J48"/>
    <mergeCell ref="B45:C45"/>
    <mergeCell ref="H41:J41"/>
    <mergeCell ref="E45:F45"/>
    <mergeCell ref="H45:J45"/>
    <mergeCell ref="B46:C46"/>
    <mergeCell ref="E46:F46"/>
    <mergeCell ref="H46:J46"/>
    <mergeCell ref="B42:C42"/>
    <mergeCell ref="E42:F42"/>
    <mergeCell ref="H42:J42"/>
    <mergeCell ref="B43:C43"/>
    <mergeCell ref="E43:F43"/>
    <mergeCell ref="B25:F25"/>
    <mergeCell ref="H25:J25"/>
    <mergeCell ref="K25:N25"/>
    <mergeCell ref="B35:S35"/>
    <mergeCell ref="B36:C36"/>
    <mergeCell ref="E36:F36"/>
    <mergeCell ref="H36:J36"/>
    <mergeCell ref="K36:R36"/>
    <mergeCell ref="S43:S48"/>
    <mergeCell ref="B37:C37"/>
    <mergeCell ref="E37:F37"/>
    <mergeCell ref="H37:J37"/>
    <mergeCell ref="B38:C38"/>
    <mergeCell ref="E38:F38"/>
    <mergeCell ref="H38:J38"/>
    <mergeCell ref="B39:C39"/>
    <mergeCell ref="E39:F39"/>
    <mergeCell ref="H39:J39"/>
    <mergeCell ref="H43:J43"/>
    <mergeCell ref="B40:C40"/>
    <mergeCell ref="E40:F40"/>
    <mergeCell ref="H40:J40"/>
    <mergeCell ref="B41:C41"/>
    <mergeCell ref="E41:F41"/>
    <mergeCell ref="B22:F22"/>
    <mergeCell ref="H22:J22"/>
    <mergeCell ref="K22:N22"/>
    <mergeCell ref="B23:F23"/>
    <mergeCell ref="H23:J23"/>
    <mergeCell ref="K23:N23"/>
    <mergeCell ref="B24:F24"/>
    <mergeCell ref="H24:J24"/>
    <mergeCell ref="K24:N24"/>
    <mergeCell ref="B18:C18"/>
    <mergeCell ref="D18:F18"/>
    <mergeCell ref="H18:J18"/>
    <mergeCell ref="B19:C19"/>
    <mergeCell ref="D19:F19"/>
    <mergeCell ref="H19:J19"/>
    <mergeCell ref="B21:F21"/>
    <mergeCell ref="H21:J21"/>
    <mergeCell ref="K21:N21"/>
    <mergeCell ref="B15:C15"/>
    <mergeCell ref="D15:F15"/>
    <mergeCell ref="H15:J15"/>
    <mergeCell ref="B16:C16"/>
    <mergeCell ref="D16:F16"/>
    <mergeCell ref="H16:J16"/>
    <mergeCell ref="B17:C17"/>
    <mergeCell ref="D17:F17"/>
    <mergeCell ref="H17:J17"/>
    <mergeCell ref="B12:C12"/>
    <mergeCell ref="D12:F12"/>
    <mergeCell ref="H12:J12"/>
    <mergeCell ref="B13:C13"/>
    <mergeCell ref="D13:F13"/>
    <mergeCell ref="H13:J13"/>
    <mergeCell ref="B14:C14"/>
    <mergeCell ref="D14:F14"/>
    <mergeCell ref="H14:J14"/>
    <mergeCell ref="H8:J8"/>
    <mergeCell ref="B9:C9"/>
    <mergeCell ref="D9:F9"/>
    <mergeCell ref="H9:J9"/>
    <mergeCell ref="B10:C10"/>
    <mergeCell ref="D10:F10"/>
    <mergeCell ref="H10:J10"/>
    <mergeCell ref="B11:C11"/>
    <mergeCell ref="D11:F11"/>
    <mergeCell ref="H11:J11"/>
    <mergeCell ref="E1:R2"/>
    <mergeCell ref="E3:L3"/>
    <mergeCell ref="M3:R3"/>
    <mergeCell ref="H50:J50"/>
    <mergeCell ref="K49:N50"/>
    <mergeCell ref="H20:J20"/>
    <mergeCell ref="K19:N20"/>
    <mergeCell ref="K37:R42"/>
    <mergeCell ref="K43:R48"/>
    <mergeCell ref="K7:R12"/>
    <mergeCell ref="B5:S5"/>
    <mergeCell ref="B6:C6"/>
    <mergeCell ref="D6:F6"/>
    <mergeCell ref="H6:J6"/>
    <mergeCell ref="K6:R6"/>
    <mergeCell ref="S37:S42"/>
    <mergeCell ref="S7:S12"/>
    <mergeCell ref="K13:R18"/>
    <mergeCell ref="S13:S18"/>
    <mergeCell ref="B7:C7"/>
    <mergeCell ref="D7:F7"/>
    <mergeCell ref="H7:J7"/>
    <mergeCell ref="B8:C8"/>
    <mergeCell ref="D8:F8"/>
  </mergeCells>
  <printOptions horizontalCentered="1"/>
  <pageMargins left="0.51181102362204722" right="0.51181102362204722" top="0.55118110236220474" bottom="0.55118110236220474" header="0" footer="0"/>
  <pageSetup paperSize="9" scale="64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PROGRAMA</vt:lpstr>
      <vt:lpstr>ANALISIS COBERTURA</vt:lpstr>
      <vt:lpstr>INCIDENCIA Y PREVALENCIA</vt:lpstr>
      <vt:lpstr>'ANALISIS COBERTURA'!Área_de_impresión</vt:lpstr>
      <vt:lpstr>'INCIDENCIA Y PREVALENCIA'!Área_de_impresión</vt:lpstr>
      <vt:lpstr>PROGRAMA!Área_de_impresión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</cp:lastModifiedBy>
  <cp:lastPrinted>2012-12-04T12:11:58Z</cp:lastPrinted>
  <dcterms:created xsi:type="dcterms:W3CDTF">2011-09-30T14:55:06Z</dcterms:created>
  <dcterms:modified xsi:type="dcterms:W3CDTF">2022-10-24T20:31:20Z</dcterms:modified>
</cp:coreProperties>
</file>