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i\Dropbox\SGI DOLCE ROMA-NUTRISERVICES\6. SSTQ\EVIDENCIAS SSTQ\PVE PROG. VIGILANCIA EPIDEMIOLOGICO\"/>
    </mc:Choice>
  </mc:AlternateContent>
  <bookViews>
    <workbookView xWindow="0" yWindow="0" windowWidth="20490" windowHeight="7290"/>
  </bookViews>
  <sheets>
    <sheet name="PROGRAMA" sheetId="1" r:id="rId1"/>
    <sheet name="ANALISIS COBERTURA" sheetId="3" r:id="rId2"/>
    <sheet name="INCIDENCIA Y PREVALENCIA" sheetId="5" r:id="rId3"/>
  </sheets>
  <externalReferences>
    <externalReference r:id="rId4"/>
    <externalReference r:id="rId5"/>
  </externalReferences>
  <definedNames>
    <definedName name="_xlnm._FilterDatabase" localSheetId="1" hidden="1">'ANALISIS COBERTURA'!#REF!</definedName>
    <definedName name="_xlnm.Print_Area" localSheetId="1">'ANALISIS COBERTURA'!$A$5:$H$45</definedName>
    <definedName name="_xlnm.Print_Area" localSheetId="2">'INCIDENCIA Y PREVALENCIA'!$B$4:$S$65</definedName>
    <definedName name="_xlnm.Print_Area" localSheetId="0">PROGRAMA!$A$1:$U$70</definedName>
    <definedName name="nancy" localSheetId="2">[2]Tabla!$A$3:$C$38</definedName>
    <definedName name="nancy">[1]Tabla!$A$3:$C$38</definedName>
  </definedNames>
  <calcPr calcId="977461"/>
</workbook>
</file>

<file path=xl/calcChain.xml><?xml version="1.0" encoding="utf-8"?>
<calcChain xmlns="http://schemas.openxmlformats.org/spreadsheetml/2006/main">
  <c r="F10" i="3" l="1"/>
  <c r="C10" i="3"/>
  <c r="Q37" i="1"/>
  <c r="G10" i="3"/>
  <c r="H10" i="3"/>
  <c r="R37" i="1"/>
  <c r="Q36" i="1"/>
  <c r="P35" i="1"/>
  <c r="R35" i="1"/>
  <c r="G11" i="3"/>
  <c r="H11" i="3"/>
  <c r="F11" i="3"/>
  <c r="F9" i="3"/>
  <c r="G8" i="3"/>
  <c r="H8" i="3"/>
  <c r="F8" i="3"/>
  <c r="G7" i="3"/>
  <c r="H7" i="3"/>
  <c r="F7" i="3"/>
  <c r="C11" i="3"/>
  <c r="C9" i="3"/>
  <c r="C8" i="3"/>
  <c r="C7" i="3"/>
  <c r="H42" i="1"/>
  <c r="H43" i="1"/>
  <c r="I42" i="1"/>
  <c r="J42" i="1"/>
  <c r="J43" i="1"/>
  <c r="K42" i="1"/>
  <c r="L42" i="1"/>
  <c r="M42" i="1"/>
  <c r="N42" i="1"/>
  <c r="O42" i="1"/>
  <c r="O43" i="1"/>
  <c r="P42" i="1"/>
  <c r="H41" i="1"/>
  <c r="I41" i="1"/>
  <c r="I43" i="1"/>
  <c r="J41" i="1"/>
  <c r="K41" i="1"/>
  <c r="L41" i="1"/>
  <c r="L43" i="1"/>
  <c r="M41" i="1"/>
  <c r="N41" i="1"/>
  <c r="N43" i="1"/>
  <c r="O41" i="1"/>
  <c r="Q41" i="1"/>
  <c r="G19" i="5"/>
  <c r="G49" i="5"/>
  <c r="H49" i="5"/>
  <c r="E49" i="5"/>
  <c r="D49" i="5"/>
  <c r="H48" i="5"/>
  <c r="H47" i="5"/>
  <c r="H46" i="5"/>
  <c r="H45" i="5"/>
  <c r="H44" i="5"/>
  <c r="H43" i="5"/>
  <c r="H42" i="5"/>
  <c r="H41" i="5"/>
  <c r="H40" i="5"/>
  <c r="H39" i="5"/>
  <c r="H38" i="5"/>
  <c r="H37" i="5"/>
  <c r="D19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P32" i="1"/>
  <c r="Q33" i="1"/>
  <c r="G9" i="3"/>
  <c r="P38" i="1"/>
  <c r="P41" i="1"/>
  <c r="Q39" i="1"/>
  <c r="Q40" i="1"/>
  <c r="R40" i="1"/>
  <c r="P29" i="1"/>
  <c r="R29" i="1"/>
  <c r="Q30" i="1"/>
  <c r="R31" i="1"/>
  <c r="P26" i="1"/>
  <c r="Q27" i="1"/>
  <c r="Q42" i="1"/>
  <c r="K43" i="1"/>
  <c r="R26" i="1"/>
  <c r="R28" i="1"/>
  <c r="R34" i="1"/>
  <c r="H9" i="3"/>
  <c r="R32" i="1"/>
  <c r="M43" i="1"/>
  <c r="R42" i="1"/>
  <c r="P43" i="1"/>
  <c r="H12" i="3"/>
  <c r="R38" i="1"/>
</calcChain>
</file>

<file path=xl/comments1.xml><?xml version="1.0" encoding="utf-8"?>
<comments xmlns="http://schemas.openxmlformats.org/spreadsheetml/2006/main">
  <authors>
    <author>Sistema de Gestion SGI. Integrado</author>
    <author>USUARIO</author>
  </authors>
  <commentList>
    <comment ref="P28" authorId="0" shapeId="0">
      <text>
        <r>
          <rPr>
            <b/>
            <sz val="9"/>
            <color indexed="81"/>
            <rFont val="Tahoma"/>
            <family val="2"/>
          </rPr>
          <t>Sistema de Gestion SGI. Integrado:</t>
        </r>
        <r>
          <rPr>
            <sz val="9"/>
            <color indexed="81"/>
            <rFont val="Tahoma"/>
            <family val="2"/>
          </rPr>
          <t xml:space="preserve">
Ingresar datos de personal que deberia asistir</t>
        </r>
      </text>
    </comment>
    <comment ref="P31" authorId="1" shapeId="0">
      <text>
        <r>
          <rPr>
            <b/>
            <sz val="9"/>
            <color indexed="81"/>
            <rFont val="Tahoma"/>
            <family val="2"/>
          </rPr>
          <t>USUARIO:SGI, SSTQ</t>
        </r>
      </text>
    </comment>
    <comment ref="P34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  <comment ref="P37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Sistema de Gestion SGI. Integrado:</t>
        </r>
        <r>
          <rPr>
            <sz val="9"/>
            <color indexed="81"/>
            <rFont val="Tahoma"/>
            <family val="2"/>
          </rPr>
          <t xml:space="preserve">
planteamiento inicial</t>
        </r>
      </text>
    </comment>
    <comment ref="P40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</commentList>
</comments>
</file>

<file path=xl/sharedStrings.xml><?xml version="1.0" encoding="utf-8"?>
<sst xmlns="http://schemas.openxmlformats.org/spreadsheetml/2006/main" count="194" uniqueCount="132">
  <si>
    <t>OBJETIVO</t>
  </si>
  <si>
    <t>META</t>
  </si>
  <si>
    <t>ACTIVIDADES/MES</t>
  </si>
  <si>
    <t>ESTADO</t>
  </si>
  <si>
    <t>RESPONSABLES</t>
  </si>
  <si>
    <t>RECURSOS</t>
  </si>
  <si>
    <t>REGISTROS</t>
  </si>
  <si>
    <t>PROG</t>
  </si>
  <si>
    <t>EJEC</t>
  </si>
  <si>
    <t>INDICADORES DE GESTION</t>
  </si>
  <si>
    <t>Cobertura:</t>
  </si>
  <si>
    <t>CRONOGRAMA DE ACTIVIDADES</t>
  </si>
  <si>
    <t>CONVENCIONES</t>
  </si>
  <si>
    <t>PROGRAMADO</t>
  </si>
  <si>
    <t>EJECUTADO</t>
  </si>
  <si>
    <t>PERIODO</t>
  </si>
  <si>
    <t>Actividad programada</t>
  </si>
  <si>
    <t>Actividad ejecutada</t>
  </si>
  <si>
    <t>% COBERTURA</t>
  </si>
  <si>
    <t>CANTIDAD DE TRABAJADORES EXPUESTOS</t>
  </si>
  <si>
    <t>Cumplir con el 90% de las actividades programadas</t>
  </si>
  <si>
    <t>Cumplimiento</t>
  </si>
  <si>
    <t>% DE CUMPLIMIENTO</t>
  </si>
  <si>
    <t>TOTAL P</t>
  </si>
  <si>
    <t>TOTAL E</t>
  </si>
  <si>
    <t>%CUM</t>
  </si>
  <si>
    <t xml:space="preserve">PLAN DE ACCION </t>
  </si>
  <si>
    <t>ACTIVIDAD</t>
  </si>
  <si>
    <t>FECHA DE EJECUCION</t>
  </si>
  <si>
    <t>ABIERTA</t>
  </si>
  <si>
    <t xml:space="preserve"> CERRADA</t>
  </si>
  <si>
    <t>No</t>
  </si>
  <si>
    <t>FECHA DE PROGRAMACION</t>
  </si>
  <si>
    <t>VERIFICAR</t>
  </si>
  <si>
    <t>ACTUAR</t>
  </si>
  <si>
    <t>HACER</t>
  </si>
  <si>
    <t>Enero</t>
  </si>
  <si>
    <t>Febrero</t>
  </si>
  <si>
    <t>Marzo</t>
  </si>
  <si>
    <t>Abril</t>
  </si>
  <si>
    <t>Mayo</t>
  </si>
  <si>
    <t>Junio</t>
  </si>
  <si>
    <t>% de cumplimiento</t>
  </si>
  <si>
    <t>Introduccion</t>
  </si>
  <si>
    <t>Julio</t>
  </si>
  <si>
    <t># de actividades ejecutadas / # actividades programadas*100</t>
  </si>
  <si>
    <t>TOTAL DE ACTIVIDADES</t>
  </si>
  <si>
    <t>% CUMP</t>
  </si>
  <si>
    <t>ANALISIS DE TENDENCIAS</t>
  </si>
  <si>
    <t>OBSERVACIONES</t>
  </si>
  <si>
    <t>CANTIDAD DE TRABAJADORES QUE PARTICIPARON</t>
  </si>
  <si>
    <t>COBERTURA</t>
  </si>
  <si>
    <t>Actividades</t>
  </si>
  <si>
    <t>NO TRABAJADORES ASISTIERON</t>
  </si>
  <si>
    <t>VERSION: 001</t>
  </si>
  <si>
    <t>FECHA: 2 de Agosto de 2021</t>
  </si>
  <si>
    <t>PLANEAR</t>
  </si>
  <si>
    <t>Agosto</t>
  </si>
  <si>
    <t>Septiembre</t>
  </si>
  <si>
    <t>Octubre</t>
  </si>
  <si>
    <t>Noviembre</t>
  </si>
  <si>
    <t>Diciembre</t>
  </si>
  <si>
    <t>NO TRABAJADORES ASISTIERON/ACTIVIDADES REALIZADAS</t>
  </si>
  <si>
    <t>Meta</t>
  </si>
  <si>
    <t>Prevalencia:</t>
  </si>
  <si>
    <t>Incidencia:</t>
  </si>
  <si>
    <t>ANALSISIS DE TENDENCIA DE CUMPLIMIENTO</t>
  </si>
  <si>
    <t>ACCIONES DE MEJORA</t>
  </si>
  <si>
    <t>% INCIDENCIA TOTAL DEL PERSONAL</t>
  </si>
  <si>
    <t>CASOS  NUEVO</t>
  </si>
  <si>
    <t>No. TRABAJADORES</t>
  </si>
  <si>
    <t>%incidencia por mes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</si>
  <si>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</si>
  <si>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</si>
  <si>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</si>
  <si>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</si>
  <si>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</si>
  <si>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</si>
  <si>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</si>
  <si>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</si>
  <si>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</si>
  <si>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</si>
  <si>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</si>
  <si>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</si>
  <si>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</si>
  <si>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% INCIDENCIA AÑO ANTERIOR</t>
  </si>
  <si>
    <t>% PREVALENCIA TOTAL DEL PERSONAL</t>
  </si>
  <si>
    <t>CASOS ANTIGUOS</t>
  </si>
  <si>
    <t>ANALISIS  DEL DOCUMENTO:</t>
  </si>
  <si>
    <t>(Número de casos nuevos y antiguos de enfermedad laboral en el periodo «Z» / Promedio de trabajadores en el periodo «Z») * 100.000</t>
  </si>
  <si>
    <t>(Número de casos nuevos de enfermedad laboral en el periodo «Z» / Promedio de trabajadores en el periodo «Z»)* 100.000</t>
  </si>
  <si>
    <t>% INCIDENCIA I TRIMESTRE</t>
  </si>
  <si>
    <t>% INCIDENCIA II TRIMESTE</t>
  </si>
  <si>
    <t>% INCIDENCIA III TRIMESTRE</t>
  </si>
  <si>
    <t>% INCIDENCIA IV TRIMESTRE</t>
  </si>
  <si>
    <t>% PREVALENCIA AÑO ANTERIOR</t>
  </si>
  <si>
    <t>% PREVALENCIAI TRIMESTRE</t>
  </si>
  <si>
    <t>% PREVALENCIA II TRIMESTE</t>
  </si>
  <si>
    <t>% PREVALENCIA III TRIMESTRE</t>
  </si>
  <si>
    <t>% PREVALENCIA IV TRIMESTRE</t>
  </si>
  <si>
    <t>CODIGO: 
SGI-SSTQ-FOR-049</t>
  </si>
  <si>
    <t>RESULTADO</t>
  </si>
  <si>
    <t>Seguimiento de pve y replanteamiento  de acciones</t>
  </si>
  <si>
    <t>Gestión humana y SSTQ</t>
  </si>
  <si>
    <t>SSTQ</t>
  </si>
  <si>
    <t>SSTQ, GERENCIA</t>
  </si>
  <si>
    <t xml:space="preserve">periodo de medicion: 2022 el periodo de medicion sera semestral  </t>
  </si>
  <si>
    <t>Humanos, tecnologicos, economicos y de infraestrcutira</t>
  </si>
  <si>
    <r>
      <t>A</t>
    </r>
    <r>
      <rPr>
        <b/>
        <sz val="10"/>
        <color indexed="8"/>
        <rFont val="Arial Narrow"/>
        <family val="2"/>
      </rPr>
      <t>NALISIS DE CUMPLIMIENTO</t>
    </r>
    <r>
      <rPr>
        <sz val="10"/>
        <color indexed="8"/>
        <rFont val="Arial Narrow"/>
        <family val="2"/>
      </rPr>
      <t xml:space="preserve">:
Se dio cumplimiento a las actividades planificadas, en el PVE </t>
    </r>
  </si>
  <si>
    <t xml:space="preserve">No aplica plan de acción </t>
  </si>
  <si>
    <r>
      <t xml:space="preserve">Analisis y reformulacion de actividades del programa: 
</t>
    </r>
    <r>
      <rPr>
        <sz val="10"/>
        <color indexed="8"/>
        <rFont val="Arial"/>
        <family val="2"/>
      </rPr>
      <t>Se requiere continuar con el seguimiento especifico de casos y ver la posibilidad de aumentar los exposiciones al personal en general</t>
    </r>
  </si>
  <si>
    <t xml:space="preserve">No se presentaron casos </t>
  </si>
  <si>
    <t>No aplica continuar con actividades programadas</t>
  </si>
  <si>
    <r>
      <t xml:space="preserve">PROGRAMA DE VIGILANCIA EPIDEMIOLOGICA
</t>
    </r>
    <r>
      <rPr>
        <b/>
        <u/>
        <sz val="12"/>
        <color indexed="8"/>
        <rFont val="Arial Narrow"/>
        <family val="2"/>
      </rPr>
      <t>COVID 19</t>
    </r>
  </si>
  <si>
    <t># trabajadores expuestos que participan en la actividades de riesgo COVID 19 en el periodo/ # total de trabajadores que deberian participar en las actividades de riesgo  COVID 19  en el periodo*100%</t>
  </si>
  <si>
    <t>Mantener en cero (0) la presencia de casos  nuevos y antiguos por riesgo COVID 19</t>
  </si>
  <si>
    <t>Mantener en cero (0) la presencia de casos  nuevos por riesgo COVID 19</t>
  </si>
  <si>
    <t>Que el 95% de los trabajadores expuestos participen en las actividades enfocadas a minimizar el riesgo COVID 19</t>
  </si>
  <si>
    <t>capacitación en Medidas preventivas COVID-19  y bioseguridad</t>
  </si>
  <si>
    <t>capacitación en Uso, cuidado, mantenimiento, almacenamiento y reposición de EPP</t>
  </si>
  <si>
    <t>Registros de asistencia y de entrega de EPP</t>
  </si>
  <si>
    <t>Implementación de PROTOCOLO DE BIOSEGURIDAD ANTE EL COVID, SEGUIMIENTO DE CASOS y entrega de EPP</t>
  </si>
  <si>
    <t>Identificación,y Actualización de normatividad, gestión y seguimiento de vacunación del personal</t>
  </si>
  <si>
    <r>
      <rPr>
        <b/>
        <sz val="10"/>
        <color indexed="8"/>
        <rFont val="Arial Narrow"/>
        <family val="2"/>
      </rPr>
      <t>Analisis y reformulacion de actividades del programa:</t>
    </r>
    <r>
      <rPr>
        <sz val="10"/>
        <color indexed="8"/>
        <rFont val="Arial Narrow"/>
        <family val="2"/>
      </rPr>
      <t xml:space="preserve"> 
Para el proximo año se determinan realizar las actividades enfocadas a la prevención de contagio de nuevas variantes y a la vacunación del personal</t>
    </r>
  </si>
  <si>
    <r>
      <t xml:space="preserve">ANALISIS DE COBERTURA: 
</t>
    </r>
    <r>
      <rPr>
        <sz val="10"/>
        <color indexed="8"/>
        <rFont val="Arial"/>
        <family val="2"/>
      </rPr>
      <t xml:space="preserve">Se da cumplimiento a la cobertura definida de acuerdo a los trabajadores expuestos al tipo de riesgo y a la actividad planteada, sin embargo se debe fortalecer las actividades de capacitación en prevención del covid y uso de epp </t>
    </r>
  </si>
  <si>
    <t xml:space="preserve">Fortalecer la conciencia frente al autoreporte, uso de epp y distanciamiento social </t>
  </si>
  <si>
    <t>Enero de 2022</t>
  </si>
  <si>
    <t>.</t>
  </si>
  <si>
    <t>PROGRAMA DE VIGILANCIA EPIDEMIOLOGICO
COVID 19</t>
  </si>
  <si>
    <t>PROGRAMA DE VIGILANCIA EPIDEMIOLOGICO COVID 19</t>
  </si>
  <si>
    <t>Actualmente el mundo afronta la pandemia del COVID-19  en todos los entornos, la exposición a riesgo biológico a nivel laboral es usual en los servicios sociales y de salud, no obstante, no es el único ambiente que presenta este factor de riesgo; ya que otros como servicio de transporte, la eliminación de residuos biosanitarios, jardinería o actividades de campo, son también población expuesta. Al producirse un accidente biológico, pueden transmitirse enfermedades de origen viral, bacteriano o fúngico, cuya conversión puede variar dependiendo del microorganismo, su capacidad infecciosa y el estado inmune de la persona accidentada, entre otros factores. En este sentido, el cumplir las medidas de bioseguridad, el uso adecuado y el retiro seguro de los elementos de protección personal, la formación, capacitación permanente del personal expuesto y el mantener actualizado el esquema de vacunación, se convierten en mecanismos importantes para la prevenir laocurrencia de accidentes de trabajo y la generación de enfermedades laborales asociadas al peligro biológico.</t>
  </si>
  <si>
    <t>Implementar actividades con el fin de evitar enfermedades laborales por el riesgo COVID 19 en la ejecucion de las actividades, generar estrategias para disminuir y mitigar el impacto derivado de la exposición laboral asociados a  factores de riesgo biológico, a través de un proceso sistemático de estrategias, intervención y controles realizados en las personas y en las condiciones de trabajo, con el fin de prevenir, promover el autocuidado y proporcionar ambientes de trabajo seguros.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</si>
</sst>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0.0%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2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7"/>
      <color rgb="FFFF0000"/>
      <name val="Arial Narrow"/>
      <family val="2"/>
    </font>
    <font>
      <sz val="10"/>
      <color rgb="FFC00000"/>
      <name val="Arial Narrow"/>
      <family val="2"/>
    </font>
    <font>
      <b/>
      <sz val="9"/>
      <color rgb="FFC00000"/>
      <name val="Arial Narrow"/>
      <family val="2"/>
    </font>
    <font>
      <b/>
      <sz val="10"/>
      <color rgb="FFFF0000"/>
      <name val="Arial Narrow"/>
      <family val="2"/>
    </font>
    <font>
      <sz val="10"/>
      <color rgb="FF000000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Calibri"/>
      <family val="2"/>
      <scheme val="minor"/>
    </font>
    <font>
      <b/>
      <sz val="10"/>
      <color rgb="FF000000"/>
      <name val="Arial Narrow"/>
      <family val="2"/>
    </font>
    <font>
      <b/>
      <sz val="12"/>
      <color theme="1"/>
      <name val="Arial Narrow"/>
      <family val="2"/>
    </font>
    <font>
      <sz val="11"/>
      <color rgb="FF00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1">
    <xf numFmtId="0" fontId="0" fillId="0" borderId="0" xfId="0"/>
    <xf numFmtId="0" fontId="22" fillId="0" borderId="0" xfId="4" applyFont="1"/>
    <xf numFmtId="0" fontId="22" fillId="0" borderId="1" xfId="4" applyFont="1" applyBorder="1"/>
    <xf numFmtId="0" fontId="22" fillId="0" borderId="0" xfId="4" applyFont="1" applyAlignment="1">
      <alignment vertical="center"/>
    </xf>
    <xf numFmtId="0" fontId="22" fillId="0" borderId="0" xfId="4" applyFont="1" applyBorder="1"/>
    <xf numFmtId="0" fontId="23" fillId="0" borderId="1" xfId="4" applyFont="1" applyBorder="1" applyAlignment="1">
      <alignment horizontal="center"/>
    </xf>
    <xf numFmtId="0" fontId="23" fillId="0" borderId="1" xfId="4" applyFont="1" applyBorder="1"/>
    <xf numFmtId="0" fontId="22" fillId="0" borderId="0" xfId="4" applyFont="1" applyAlignment="1">
      <alignment horizontal="center" vertical="center"/>
    </xf>
    <xf numFmtId="0" fontId="23" fillId="0" borderId="2" xfId="4" applyFont="1" applyBorder="1" applyAlignment="1">
      <alignment vertical="center"/>
    </xf>
    <xf numFmtId="0" fontId="22" fillId="0" borderId="2" xfId="4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2" fillId="0" borderId="0" xfId="0" applyFont="1" applyFill="1"/>
    <xf numFmtId="0" fontId="22" fillId="0" borderId="1" xfId="4" applyFont="1" applyBorder="1" applyAlignment="1">
      <alignment horizontal="left" vertical="top" wrapText="1"/>
    </xf>
    <xf numFmtId="0" fontId="22" fillId="0" borderId="0" xfId="4" applyFont="1" applyBorder="1" applyAlignment="1">
      <alignment horizontal="left" vertical="top" wrapText="1"/>
    </xf>
    <xf numFmtId="0" fontId="22" fillId="0" borderId="1" xfId="4" applyFont="1" applyBorder="1" applyAlignment="1">
      <alignment horizontal="center" vertical="top" wrapText="1"/>
    </xf>
    <xf numFmtId="9" fontId="22" fillId="0" borderId="1" xfId="5" applyFont="1" applyBorder="1" applyAlignment="1">
      <alignment horizontal="center" vertical="top" wrapText="1"/>
    </xf>
    <xf numFmtId="0" fontId="22" fillId="0" borderId="0" xfId="4" applyFont="1" applyBorder="1" applyAlignment="1">
      <alignment horizontal="center" vertical="center" wrapText="1"/>
    </xf>
    <xf numFmtId="0" fontId="22" fillId="0" borderId="0" xfId="4" applyFont="1" applyBorder="1" applyAlignment="1">
      <alignment horizontal="center" vertical="top" wrapText="1"/>
    </xf>
    <xf numFmtId="9" fontId="22" fillId="0" borderId="0" xfId="5" applyFont="1" applyBorder="1" applyAlignment="1">
      <alignment horizontal="center" vertical="top" wrapText="1"/>
    </xf>
    <xf numFmtId="0" fontId="2" fillId="0" borderId="0" xfId="0" applyFont="1" applyFill="1" applyBorder="1" applyAlignment="1">
      <alignment wrapText="1"/>
    </xf>
    <xf numFmtId="0" fontId="24" fillId="0" borderId="0" xfId="0" applyFont="1"/>
    <xf numFmtId="0" fontId="24" fillId="0" borderId="3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2" borderId="0" xfId="0" applyFont="1" applyFill="1"/>
    <xf numFmtId="0" fontId="26" fillId="2" borderId="0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center"/>
    </xf>
    <xf numFmtId="9" fontId="26" fillId="2" borderId="0" xfId="0" applyNumberFormat="1" applyFont="1" applyFill="1" applyBorder="1" applyAlignment="1">
      <alignment horizontal="center"/>
    </xf>
    <xf numFmtId="0" fontId="27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8" fillId="2" borderId="0" xfId="0" applyFont="1" applyFill="1" applyAlignment="1">
      <alignment vertical="center" wrapText="1"/>
    </xf>
    <xf numFmtId="0" fontId="27" fillId="2" borderId="0" xfId="0" applyFont="1" applyFill="1" applyAlignment="1">
      <alignment horizontal="center"/>
    </xf>
    <xf numFmtId="0" fontId="29" fillId="2" borderId="0" xfId="0" applyFont="1" applyFill="1"/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90"/>
    </xf>
    <xf numFmtId="9" fontId="9" fillId="2" borderId="1" xfId="0" applyNumberFormat="1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9" fontId="9" fillId="2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0" fillId="2" borderId="3" xfId="1" applyFont="1" applyFill="1" applyBorder="1" applyAlignment="1">
      <alignment horizontal="center" vertical="center" wrapText="1"/>
    </xf>
    <xf numFmtId="9" fontId="9" fillId="2" borderId="1" xfId="5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2" borderId="1" xfId="4" applyFont="1" applyFill="1" applyBorder="1" applyAlignment="1">
      <alignment horizontal="center" vertical="center"/>
    </xf>
    <xf numFmtId="0" fontId="26" fillId="2" borderId="1" xfId="4" applyFont="1" applyFill="1" applyBorder="1" applyAlignment="1">
      <alignment wrapText="1"/>
    </xf>
    <xf numFmtId="0" fontId="26" fillId="2" borderId="1" xfId="4" applyFont="1" applyFill="1" applyBorder="1" applyAlignment="1">
      <alignment horizontal="center" wrapText="1"/>
    </xf>
    <xf numFmtId="0" fontId="24" fillId="2" borderId="1" xfId="4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 textRotation="90"/>
    </xf>
    <xf numFmtId="0" fontId="9" fillId="4" borderId="1" xfId="0" applyFont="1" applyFill="1" applyBorder="1" applyAlignment="1">
      <alignment horizontal="center" vertical="center" textRotation="90"/>
    </xf>
    <xf numFmtId="0" fontId="9" fillId="5" borderId="1" xfId="0" applyFont="1" applyFill="1" applyBorder="1" applyAlignment="1">
      <alignment horizontal="center" vertical="center"/>
    </xf>
    <xf numFmtId="0" fontId="32" fillId="2" borderId="10" xfId="4" applyFont="1" applyFill="1" applyBorder="1" applyAlignment="1">
      <alignment vertical="center"/>
    </xf>
    <xf numFmtId="0" fontId="32" fillId="2" borderId="0" xfId="4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0" xfId="0" applyFill="1"/>
    <xf numFmtId="0" fontId="7" fillId="0" borderId="1" xfId="0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32" fillId="0" borderId="10" xfId="4" applyFont="1" applyBorder="1" applyAlignment="1">
      <alignment vertical="center"/>
    </xf>
    <xf numFmtId="0" fontId="32" fillId="0" borderId="0" xfId="4" applyFont="1" applyBorder="1"/>
    <xf numFmtId="0" fontId="33" fillId="2" borderId="1" xfId="0" applyFont="1" applyFill="1" applyBorder="1"/>
    <xf numFmtId="0" fontId="24" fillId="0" borderId="1" xfId="0" applyFont="1" applyBorder="1" applyAlignment="1">
      <alignment vertical="center"/>
    </xf>
    <xf numFmtId="9" fontId="14" fillId="0" borderId="1" xfId="5" applyFont="1" applyBorder="1"/>
    <xf numFmtId="0" fontId="34" fillId="2" borderId="10" xfId="0" applyFont="1" applyFill="1" applyBorder="1"/>
    <xf numFmtId="0" fontId="33" fillId="2" borderId="0" xfId="0" applyFont="1" applyFill="1" applyBorder="1"/>
    <xf numFmtId="0" fontId="33" fillId="2" borderId="7" xfId="0" applyFont="1" applyFill="1" applyBorder="1"/>
    <xf numFmtId="0" fontId="33" fillId="0" borderId="0" xfId="0" applyFont="1"/>
    <xf numFmtId="0" fontId="33" fillId="2" borderId="10" xfId="0" applyFont="1" applyFill="1" applyBorder="1"/>
    <xf numFmtId="0" fontId="33" fillId="2" borderId="3" xfId="0" applyFont="1" applyFill="1" applyBorder="1"/>
    <xf numFmtId="0" fontId="33" fillId="2" borderId="6" xfId="0" applyFont="1" applyFill="1" applyBorder="1"/>
    <xf numFmtId="0" fontId="33" fillId="2" borderId="11" xfId="0" applyFont="1" applyFill="1" applyBorder="1"/>
    <xf numFmtId="0" fontId="26" fillId="2" borderId="10" xfId="0" applyFont="1" applyFill="1" applyBorder="1" applyAlignment="1">
      <alignment wrapText="1"/>
    </xf>
    <xf numFmtId="0" fontId="33" fillId="2" borderId="0" xfId="0" applyFont="1" applyFill="1"/>
    <xf numFmtId="0" fontId="35" fillId="6" borderId="7" xfId="0" applyFont="1" applyFill="1" applyBorder="1" applyAlignment="1">
      <alignment horizontal="center" vertical="center" wrapText="1"/>
    </xf>
    <xf numFmtId="0" fontId="36" fillId="7" borderId="8" xfId="4" applyFont="1" applyFill="1" applyBorder="1" applyAlignment="1">
      <alignment horizontal="center" vertical="center" wrapText="1"/>
    </xf>
    <xf numFmtId="0" fontId="36" fillId="2" borderId="0" xfId="4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1" fontId="24" fillId="0" borderId="11" xfId="0" applyNumberFormat="1" applyFont="1" applyBorder="1" applyAlignment="1">
      <alignment horizontal="center" vertical="center"/>
    </xf>
    <xf numFmtId="0" fontId="24" fillId="2" borderId="12" xfId="0" applyFont="1" applyFill="1" applyBorder="1" applyAlignment="1">
      <alignment vertical="center"/>
    </xf>
    <xf numFmtId="9" fontId="9" fillId="2" borderId="1" xfId="5" applyFont="1" applyFill="1" applyBorder="1" applyAlignment="1">
      <alignment horizontal="center" vertical="center" textRotation="90"/>
    </xf>
    <xf numFmtId="9" fontId="27" fillId="2" borderId="0" xfId="0" applyNumberFormat="1" applyFont="1" applyFill="1" applyAlignment="1">
      <alignment horizontal="center"/>
    </xf>
    <xf numFmtId="9" fontId="29" fillId="2" borderId="0" xfId="0" applyNumberFormat="1" applyFont="1" applyFill="1" applyAlignment="1">
      <alignment horizontal="center"/>
    </xf>
    <xf numFmtId="9" fontId="9" fillId="2" borderId="13" xfId="5" applyNumberFormat="1" applyFont="1" applyFill="1" applyBorder="1" applyAlignment="1">
      <alignment horizontal="center" vertical="center"/>
    </xf>
    <xf numFmtId="9" fontId="9" fillId="2" borderId="6" xfId="5" applyNumberFormat="1" applyFont="1" applyFill="1" applyBorder="1" applyAlignment="1">
      <alignment horizontal="center" vertical="center"/>
    </xf>
    <xf numFmtId="9" fontId="24" fillId="2" borderId="0" xfId="0" applyNumberFormat="1" applyFont="1" applyFill="1" applyAlignment="1">
      <alignment horizontal="center"/>
    </xf>
    <xf numFmtId="9" fontId="9" fillId="5" borderId="1" xfId="5" applyFont="1" applyFill="1" applyBorder="1" applyAlignment="1">
      <alignment horizontal="center" vertical="center"/>
    </xf>
    <xf numFmtId="192" fontId="20" fillId="2" borderId="8" xfId="5" applyNumberFormat="1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9" fontId="9" fillId="2" borderId="9" xfId="0" applyNumberFormat="1" applyFont="1" applyFill="1" applyBorder="1" applyAlignment="1">
      <alignment horizontal="center" vertical="center" textRotation="90"/>
    </xf>
    <xf numFmtId="9" fontId="9" fillId="2" borderId="17" xfId="0" applyNumberFormat="1" applyFont="1" applyFill="1" applyBorder="1" applyAlignment="1">
      <alignment horizontal="center" vertical="center" textRotation="90"/>
    </xf>
    <xf numFmtId="0" fontId="10" fillId="2" borderId="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26" fillId="2" borderId="7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/>
    </xf>
    <xf numFmtId="0" fontId="26" fillId="6" borderId="9" xfId="0" applyFont="1" applyFill="1" applyBorder="1" applyAlignment="1">
      <alignment horizontal="center"/>
    </xf>
    <xf numFmtId="0" fontId="26" fillId="6" borderId="17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37" fillId="2" borderId="20" xfId="0" applyFont="1" applyFill="1" applyBorder="1" applyAlignment="1">
      <alignment horizontal="center" vertical="center" wrapText="1"/>
    </xf>
    <xf numFmtId="0" fontId="37" fillId="2" borderId="21" xfId="0" applyFont="1" applyFill="1" applyBorder="1" applyAlignment="1">
      <alignment horizontal="center" vertical="center" wrapText="1"/>
    </xf>
    <xf numFmtId="0" fontId="37" fillId="2" borderId="22" xfId="0" applyFont="1" applyFill="1" applyBorder="1" applyAlignment="1">
      <alignment horizontal="center" vertical="center" wrapText="1"/>
    </xf>
    <xf numFmtId="0" fontId="37" fillId="2" borderId="23" xfId="0" applyFont="1" applyFill="1" applyBorder="1" applyAlignment="1">
      <alignment horizontal="center" vertical="center" wrapText="1"/>
    </xf>
    <xf numFmtId="0" fontId="37" fillId="2" borderId="12" xfId="0" applyFont="1" applyFill="1" applyBorder="1" applyAlignment="1">
      <alignment horizontal="center" vertical="center" wrapText="1"/>
    </xf>
    <xf numFmtId="0" fontId="37" fillId="2" borderId="2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26" fillId="2" borderId="4" xfId="4" applyFont="1" applyFill="1" applyBorder="1" applyAlignment="1">
      <alignment horizontal="center" vertical="center"/>
    </xf>
    <xf numFmtId="0" fontId="26" fillId="2" borderId="18" xfId="4" applyFont="1" applyFill="1" applyBorder="1" applyAlignment="1">
      <alignment horizontal="center" vertical="center"/>
    </xf>
    <xf numFmtId="0" fontId="24" fillId="2" borderId="1" xfId="4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26" fillId="2" borderId="1" xfId="4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26" fillId="6" borderId="3" xfId="0" applyFont="1" applyFill="1" applyBorder="1" applyAlignment="1">
      <alignment horizontal="center"/>
    </xf>
    <xf numFmtId="0" fontId="26" fillId="6" borderId="6" xfId="0" applyFont="1" applyFill="1" applyBorder="1" applyAlignment="1">
      <alignment horizontal="center"/>
    </xf>
    <xf numFmtId="0" fontId="26" fillId="6" borderId="11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30" fillId="2" borderId="3" xfId="1" applyFont="1" applyFill="1" applyBorder="1" applyAlignment="1">
      <alignment horizontal="center" vertical="center" wrapText="1"/>
    </xf>
    <xf numFmtId="9" fontId="9" fillId="2" borderId="4" xfId="5" applyFont="1" applyFill="1" applyBorder="1" applyAlignment="1">
      <alignment horizontal="center" vertical="center"/>
    </xf>
    <xf numFmtId="9" fontId="9" fillId="2" borderId="2" xfId="5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left" wrapText="1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19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2" fillId="0" borderId="1" xfId="4" applyFont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6" borderId="18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3" fillId="6" borderId="1" xfId="4" applyFont="1" applyFill="1" applyBorder="1" applyAlignment="1">
      <alignment horizontal="center" vertical="center"/>
    </xf>
    <xf numFmtId="0" fontId="22" fillId="0" borderId="4" xfId="4" applyFont="1" applyBorder="1" applyAlignment="1">
      <alignment horizontal="center" vertical="center" wrapText="1"/>
    </xf>
    <xf numFmtId="0" fontId="22" fillId="0" borderId="18" xfId="4" applyFont="1" applyBorder="1" applyAlignment="1">
      <alignment horizontal="center" vertical="center" wrapText="1"/>
    </xf>
    <xf numFmtId="0" fontId="22" fillId="0" borderId="2" xfId="4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2" fillId="0" borderId="4" xfId="4" applyFont="1" applyBorder="1" applyAlignment="1">
      <alignment horizontal="center"/>
    </xf>
    <xf numFmtId="0" fontId="22" fillId="0" borderId="2" xfId="4" applyFont="1" applyBorder="1" applyAlignment="1">
      <alignment horizontal="center"/>
    </xf>
    <xf numFmtId="0" fontId="3" fillId="0" borderId="5" xfId="4" applyFont="1" applyFill="1" applyBorder="1" applyAlignment="1">
      <alignment horizontal="left" vertical="top" wrapText="1"/>
    </xf>
    <xf numFmtId="0" fontId="22" fillId="0" borderId="13" xfId="4" applyFont="1" applyFill="1" applyBorder="1" applyAlignment="1">
      <alignment horizontal="left" vertical="top" wrapText="1"/>
    </xf>
    <xf numFmtId="0" fontId="22" fillId="0" borderId="19" xfId="4" applyFont="1" applyFill="1" applyBorder="1" applyAlignment="1">
      <alignment horizontal="left" vertical="top" wrapText="1"/>
    </xf>
    <xf numFmtId="0" fontId="22" fillId="0" borderId="10" xfId="4" applyFont="1" applyFill="1" applyBorder="1" applyAlignment="1">
      <alignment horizontal="left" vertical="top" wrapText="1"/>
    </xf>
    <xf numFmtId="0" fontId="22" fillId="0" borderId="0" xfId="4" applyFont="1" applyFill="1" applyBorder="1" applyAlignment="1">
      <alignment horizontal="left" vertical="top" wrapText="1"/>
    </xf>
    <xf numFmtId="0" fontId="22" fillId="0" borderId="7" xfId="4" applyFont="1" applyFill="1" applyBorder="1" applyAlignment="1">
      <alignment horizontal="left" vertical="top" wrapText="1"/>
    </xf>
    <xf numFmtId="0" fontId="22" fillId="0" borderId="3" xfId="4" applyFont="1" applyFill="1" applyBorder="1" applyAlignment="1">
      <alignment horizontal="left" vertical="top" wrapText="1"/>
    </xf>
    <xf numFmtId="0" fontId="22" fillId="0" borderId="6" xfId="4" applyFont="1" applyFill="1" applyBorder="1" applyAlignment="1">
      <alignment horizontal="left" vertical="top" wrapText="1"/>
    </xf>
    <xf numFmtId="0" fontId="22" fillId="0" borderId="11" xfId="4" applyFont="1" applyFill="1" applyBorder="1" applyAlignment="1">
      <alignment horizontal="left" vertical="top" wrapText="1"/>
    </xf>
    <xf numFmtId="0" fontId="23" fillId="0" borderId="5" xfId="4" applyFont="1" applyFill="1" applyBorder="1" applyAlignment="1">
      <alignment horizontal="left" vertical="top" wrapText="1"/>
    </xf>
    <xf numFmtId="0" fontId="23" fillId="0" borderId="4" xfId="4" applyFont="1" applyBorder="1" applyAlignment="1">
      <alignment horizontal="center"/>
    </xf>
    <xf numFmtId="0" fontId="23" fillId="0" borderId="2" xfId="4" applyFont="1" applyBorder="1" applyAlignment="1">
      <alignment horizontal="center"/>
    </xf>
    <xf numFmtId="0" fontId="22" fillId="0" borderId="4" xfId="4" applyFont="1" applyBorder="1" applyAlignment="1">
      <alignment horizontal="center" wrapText="1"/>
    </xf>
    <xf numFmtId="0" fontId="22" fillId="0" borderId="2" xfId="4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 vertical="center" wrapText="1"/>
    </xf>
    <xf numFmtId="9" fontId="32" fillId="4" borderId="4" xfId="5" applyFont="1" applyFill="1" applyBorder="1" applyAlignment="1">
      <alignment horizontal="center"/>
    </xf>
    <xf numFmtId="9" fontId="32" fillId="4" borderId="18" xfId="5" applyFont="1" applyFill="1" applyBorder="1" applyAlignment="1">
      <alignment horizontal="center"/>
    </xf>
    <xf numFmtId="9" fontId="32" fillId="4" borderId="2" xfId="5" applyFont="1" applyFill="1" applyBorder="1" applyAlignment="1">
      <alignment horizontal="center"/>
    </xf>
    <xf numFmtId="0" fontId="32" fillId="2" borderId="5" xfId="4" applyFont="1" applyFill="1" applyBorder="1" applyAlignment="1">
      <alignment horizontal="center" vertical="center"/>
    </xf>
    <xf numFmtId="0" fontId="32" fillId="2" borderId="13" xfId="4" applyFont="1" applyFill="1" applyBorder="1" applyAlignment="1">
      <alignment horizontal="center" vertical="center"/>
    </xf>
    <xf numFmtId="0" fontId="32" fillId="2" borderId="19" xfId="4" applyFont="1" applyFill="1" applyBorder="1" applyAlignment="1">
      <alignment horizontal="center" vertical="center"/>
    </xf>
    <xf numFmtId="0" fontId="32" fillId="2" borderId="3" xfId="4" applyFont="1" applyFill="1" applyBorder="1" applyAlignment="1">
      <alignment horizontal="center" vertical="center"/>
    </xf>
    <xf numFmtId="0" fontId="32" fillId="2" borderId="6" xfId="4" applyFont="1" applyFill="1" applyBorder="1" applyAlignment="1">
      <alignment horizontal="center" vertical="center"/>
    </xf>
    <xf numFmtId="0" fontId="32" fillId="2" borderId="11" xfId="4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16" fillId="9" borderId="1" xfId="4" applyFont="1" applyFill="1" applyBorder="1" applyAlignment="1">
      <alignment horizontal="center" vertical="center"/>
    </xf>
    <xf numFmtId="0" fontId="36" fillId="7" borderId="8" xfId="4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17" fillId="6" borderId="3" xfId="4" applyFont="1" applyFill="1" applyBorder="1" applyAlignment="1">
      <alignment horizontal="center" vertical="center" wrapText="1"/>
    </xf>
    <xf numFmtId="0" fontId="17" fillId="6" borderId="6" xfId="4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17" fontId="38" fillId="0" borderId="1" xfId="4" applyNumberFormat="1" applyFont="1" applyBorder="1" applyAlignment="1">
      <alignment horizontal="center" vertical="center"/>
    </xf>
    <xf numFmtId="0" fontId="38" fillId="0" borderId="1" xfId="4" applyFont="1" applyBorder="1" applyAlignment="1">
      <alignment horizontal="center" vertical="center"/>
    </xf>
    <xf numFmtId="0" fontId="33" fillId="2" borderId="5" xfId="0" applyFont="1" applyFill="1" applyBorder="1" applyAlignment="1">
      <alignment horizontal="center"/>
    </xf>
    <xf numFmtId="0" fontId="33" fillId="2" borderId="13" xfId="0" applyFont="1" applyFill="1" applyBorder="1" applyAlignment="1">
      <alignment horizontal="center"/>
    </xf>
    <xf numFmtId="0" fontId="33" fillId="2" borderId="19" xfId="0" applyFont="1" applyFill="1" applyBorder="1" applyAlignment="1">
      <alignment horizontal="center"/>
    </xf>
    <xf numFmtId="9" fontId="32" fillId="0" borderId="1" xfId="5" applyFont="1" applyBorder="1" applyAlignment="1">
      <alignment horizontal="center"/>
    </xf>
    <xf numFmtId="0" fontId="33" fillId="8" borderId="5" xfId="0" applyFont="1" applyFill="1" applyBorder="1" applyAlignment="1">
      <alignment horizontal="center"/>
    </xf>
    <xf numFmtId="0" fontId="33" fillId="8" borderId="13" xfId="0" applyFont="1" applyFill="1" applyBorder="1" applyAlignment="1">
      <alignment horizontal="center"/>
    </xf>
    <xf numFmtId="0" fontId="33" fillId="8" borderId="19" xfId="0" applyFont="1" applyFill="1" applyBorder="1" applyAlignment="1">
      <alignment horizontal="center"/>
    </xf>
    <xf numFmtId="0" fontId="36" fillId="0" borderId="1" xfId="4" applyFont="1" applyBorder="1" applyAlignment="1">
      <alignment horizontal="center" vertical="center" wrapText="1"/>
    </xf>
    <xf numFmtId="0" fontId="15" fillId="9" borderId="28" xfId="4" applyFont="1" applyFill="1" applyBorder="1" applyAlignment="1">
      <alignment horizontal="center" vertical="center"/>
    </xf>
    <xf numFmtId="0" fontId="15" fillId="9" borderId="12" xfId="4" applyFont="1" applyFill="1" applyBorder="1" applyAlignment="1">
      <alignment horizontal="center" vertical="center"/>
    </xf>
    <xf numFmtId="9" fontId="32" fillId="4" borderId="1" xfId="4" applyNumberFormat="1" applyFont="1" applyFill="1" applyBorder="1" applyAlignment="1">
      <alignment horizontal="center" vertical="center"/>
    </xf>
    <xf numFmtId="0" fontId="32" fillId="4" borderId="1" xfId="4" applyFont="1" applyFill="1" applyBorder="1" applyAlignment="1">
      <alignment horizontal="center" vertical="center"/>
    </xf>
    <xf numFmtId="9" fontId="32" fillId="2" borderId="1" xfId="4" applyNumberFormat="1" applyFont="1" applyFill="1" applyBorder="1" applyAlignment="1">
      <alignment horizontal="center" vertical="center"/>
    </xf>
    <xf numFmtId="0" fontId="32" fillId="2" borderId="1" xfId="4" applyFont="1" applyFill="1" applyBorder="1" applyAlignment="1">
      <alignment horizontal="center" vertical="center"/>
    </xf>
    <xf numFmtId="0" fontId="26" fillId="7" borderId="4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17" fillId="6" borderId="1" xfId="4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/>
    </xf>
    <xf numFmtId="9" fontId="32" fillId="4" borderId="1" xfId="5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/>
    </xf>
    <xf numFmtId="0" fontId="34" fillId="2" borderId="13" xfId="0" applyFont="1" applyFill="1" applyBorder="1" applyAlignment="1">
      <alignment horizontal="center"/>
    </xf>
    <xf numFmtId="0" fontId="34" fillId="2" borderId="6" xfId="0" applyFont="1" applyFill="1" applyBorder="1" applyAlignment="1">
      <alignment horizontal="center"/>
    </xf>
  </cellXfs>
  <cellStyles count="8">
    <cellStyle name="Normal" xfId="0" builtinId="0"/>
    <cellStyle name="Normal 2" xfId="1"/>
    <cellStyle name="Normal 2 2" xfId="2"/>
    <cellStyle name="Normal 3" xfId="3"/>
    <cellStyle name="Normal 3 2" xfId="4"/>
    <cellStyle name="Porcentaje" xfId="5" builtinId="5"/>
    <cellStyle name="Porcentaje 2" xfId="6"/>
    <cellStyle name="Porcentaje 3" xfId="7"/>
  </cellStyles>
  <dxfs count="22"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indexed="6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ont>
        <color theme="0" tint="-0.14996795556505021"/>
      </font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 sz="1800" b="0" i="0" u="none" strike="noStrike" baseline="0">
                <a:solidFill>
                  <a:srgbClr val="333333"/>
                </a:solidFill>
                <a:latin typeface="Calibri"/>
                <a:cs typeface="Calibri"/>
              </a:rPr>
              <a:t>Analisis tendencial de cumplimiento</a:t>
            </a: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programadas</c:v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PROGRAMA!$D$41:$O$41</c:f>
              <c:numCache>
                <c:formatCode>General</c:formatCode>
                <c:ptCount val="12"/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4-4FB8-A9AA-E0875A2826CA}"/>
            </c:ext>
          </c:extLst>
        </c:ser>
        <c:ser>
          <c:idx val="1"/>
          <c:order val="1"/>
          <c:tx>
            <c:v>ejecutadas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PROGRAMA!$D$42:$O$42</c:f>
              <c:numCache>
                <c:formatCode>General</c:formatCode>
                <c:ptCount val="12"/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64-4FB8-A9AA-E0875A2826CA}"/>
            </c:ext>
          </c:extLst>
        </c:ser>
        <c:ser>
          <c:idx val="2"/>
          <c:order val="2"/>
          <c:tx>
            <c:v>% de cumplimiento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PROGRAMA!$D$43:$O$43</c:f>
              <c:numCache>
                <c:formatCode>0%</c:formatCode>
                <c:ptCount val="12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64-4FB8-A9AA-E0875A282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1011469119"/>
        <c:axId val="1"/>
      </c:barChart>
      <c:catAx>
        <c:axId val="1011469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11469119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ANALISIS TENDENCIAL DE COBERTURA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'ANALISIS COBERTURA'!$H$7:$H$11</c:f>
              <c:numCache>
                <c:formatCode>0%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1.0333333333333334</c:v>
                </c:pt>
                <c:pt idx="3">
                  <c:v>0.26666666666666666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C9-4004-8B29-9F525120A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1470783"/>
        <c:axId val="1"/>
      </c:lineChart>
      <c:catAx>
        <c:axId val="1011470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0114707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INCIDENCIA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'INCIDENCIA Y PREVALENCIA'!$B$21:$F$25</c:f>
              <c:strCache>
                <c:ptCount val="5"/>
                <c:pt idx="0">
                  <c:v>% INCIDENCIA AÑO ANTERIOR</c:v>
                </c:pt>
                <c:pt idx="1">
                  <c:v>% INCIDENCIA I TRIMESTRE</c:v>
                </c:pt>
                <c:pt idx="2">
                  <c:v>% INCIDENCIA II TRIMESTE</c:v>
                </c:pt>
                <c:pt idx="3">
                  <c:v>% INCIDENCIA III TRIMESTRE</c:v>
                </c:pt>
                <c:pt idx="4">
                  <c:v>% INCIDENCIA IV TRIMESTRE</c:v>
                </c:pt>
              </c:strCache>
            </c:strRef>
          </c:cat>
          <c:val>
            <c:numRef>
              <c:f>'INCIDENCIA Y PREVALENCIA'!$G$21:$G$25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5D-45EF-9C0F-3C9B5516F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466207"/>
        <c:axId val="1"/>
      </c:barChart>
      <c:catAx>
        <c:axId val="10114662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011466207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84369568514968907"/>
          <c:y val="0.52984315984892139"/>
          <c:w val="0.98333356316449938"/>
          <c:h val="0.67374517209739038"/>
        </c:manualLayout>
      </c:layout>
      <c:overlay val="0"/>
      <c:txPr>
        <a:bodyPr/>
        <a:lstStyle/>
        <a:p>
          <a:pPr>
            <a:defRPr sz="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ln w="22225">
      <a:solidFill>
        <a:schemeClr val="tx2">
          <a:lumMod val="75000"/>
        </a:schemeClr>
      </a:solidFill>
    </a:ln>
    <a:effectLst>
      <a:innerShdw blurRad="63500" dist="50800" dir="18900000">
        <a:schemeClr val="accent5">
          <a:lumMod val="60000"/>
          <a:lumOff val="40000"/>
          <a:alpha val="50000"/>
        </a:schemeClr>
      </a:inn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PREVALENCIA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PREVALENCIA'!$H$52:$H$55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DD-473E-9363-D0990B49D08E}"/>
            </c:ext>
          </c:extLst>
        </c:ser>
        <c:ser>
          <c:idx val="1"/>
          <c:order val="1"/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PREVALENCIA'!$I$52:$I$55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53DD-473E-9363-D0990B49D08E}"/>
            </c:ext>
          </c:extLst>
        </c:ser>
        <c:ser>
          <c:idx val="2"/>
          <c:order val="2"/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PREVALENCIA'!$J$52:$J$55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3DD-473E-9363-D0990B49D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471615"/>
        <c:axId val="1"/>
      </c:barChart>
      <c:catAx>
        <c:axId val="1011471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011471615"/>
        <c:crosses val="autoZero"/>
        <c:crossBetween val="between"/>
      </c:valAx>
    </c:plotArea>
    <c:plotVisOnly val="1"/>
    <c:dispBlanksAs val="gap"/>
    <c:showDLblsOverMax val="0"/>
  </c:chart>
  <c:spPr>
    <a:ln w="22225">
      <a:solidFill>
        <a:schemeClr val="tx2">
          <a:lumMod val="75000"/>
        </a:schemeClr>
      </a:solidFill>
    </a:ln>
    <a:effectLst>
      <a:innerShdw blurRad="63500" dist="50800" dir="18900000">
        <a:schemeClr val="accent5">
          <a:lumMod val="60000"/>
          <a:lumOff val="40000"/>
          <a:alpha val="50000"/>
        </a:schemeClr>
      </a:inn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1228725</xdr:colOff>
      <xdr:row>47</xdr:row>
      <xdr:rowOff>114300</xdr:rowOff>
    </xdr:from>
    <xdr:to>
      <xdr:col>19</xdr:col>
      <xdr:colOff>990600</xdr:colOff>
      <xdr:row>61</xdr:row>
      <xdr:rowOff>104775</xdr:rowOff>
    </xdr:to>
    <xdr:graphicFrame macro="">
      <xdr:nvGraphicFramePr>
        <xdr:cNvPr id="249614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1000125</xdr:colOff>
      <xdr:row>65</xdr:row>
      <xdr:rowOff>0</xdr:rowOff>
    </xdr:from>
    <xdr:to>
      <xdr:col>13</xdr:col>
      <xdr:colOff>1428750</xdr:colOff>
      <xdr:row>65</xdr:row>
      <xdr:rowOff>85725</xdr:rowOff>
    </xdr:to>
    <xdr:sp macro="" textlink="">
      <xdr:nvSpPr>
        <xdr:cNvPr id="10" name="7 CuadroTexto"/>
        <xdr:cNvSpPr txBox="1"/>
      </xdr:nvSpPr>
      <xdr:spPr>
        <a:xfrm>
          <a:off x="9229725" y="10296525"/>
          <a:ext cx="4286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1</xdr:col>
      <xdr:colOff>28575</xdr:colOff>
      <xdr:row>0</xdr:row>
      <xdr:rowOff>123825</xdr:rowOff>
    </xdr:from>
    <xdr:to>
      <xdr:col>1</xdr:col>
      <xdr:colOff>2028825</xdr:colOff>
      <xdr:row>2</xdr:row>
      <xdr:rowOff>85725</xdr:rowOff>
    </xdr:to>
    <xdr:pic>
      <xdr:nvPicPr>
        <xdr:cNvPr id="2496146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23825"/>
          <a:ext cx="2000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14</xdr:row>
      <xdr:rowOff>95250</xdr:rowOff>
    </xdr:from>
    <xdr:to>
      <xdr:col>6</xdr:col>
      <xdr:colOff>742950</xdr:colOff>
      <xdr:row>28</xdr:row>
      <xdr:rowOff>66675</xdr:rowOff>
    </xdr:to>
    <xdr:graphicFrame macro="">
      <xdr:nvGraphicFramePr>
        <xdr:cNvPr id="504320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57150</xdr:colOff>
      <xdr:row>0</xdr:row>
      <xdr:rowOff>133350</xdr:rowOff>
    </xdr:from>
    <xdr:to>
      <xdr:col>2</xdr:col>
      <xdr:colOff>1419225</xdr:colOff>
      <xdr:row>2</xdr:row>
      <xdr:rowOff>28575</xdr:rowOff>
    </xdr:to>
    <xdr:pic>
      <xdr:nvPicPr>
        <xdr:cNvPr id="5043205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33350"/>
          <a:ext cx="1743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238125</xdr:colOff>
      <xdr:row>20</xdr:row>
      <xdr:rowOff>57150</xdr:rowOff>
    </xdr:from>
    <xdr:to>
      <xdr:col>18</xdr:col>
      <xdr:colOff>2343150</xdr:colOff>
      <xdr:row>31</xdr:row>
      <xdr:rowOff>180975</xdr:rowOff>
    </xdr:to>
    <xdr:graphicFrame macro="">
      <xdr:nvGraphicFramePr>
        <xdr:cNvPr id="488562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228600</xdr:colOff>
      <xdr:row>48</xdr:row>
      <xdr:rowOff>180975</xdr:rowOff>
    </xdr:from>
    <xdr:to>
      <xdr:col>18</xdr:col>
      <xdr:colOff>2533650</xdr:colOff>
      <xdr:row>62</xdr:row>
      <xdr:rowOff>200025</xdr:rowOff>
    </xdr:to>
    <xdr:graphicFrame macro="">
      <xdr:nvGraphicFramePr>
        <xdr:cNvPr id="4885628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504825</xdr:colOff>
      <xdr:row>0</xdr:row>
      <xdr:rowOff>123825</xdr:rowOff>
    </xdr:from>
    <xdr:to>
      <xdr:col>3</xdr:col>
      <xdr:colOff>419100</xdr:colOff>
      <xdr:row>2</xdr:row>
      <xdr:rowOff>219075</xdr:rowOff>
    </xdr:to>
    <xdr:pic>
      <xdr:nvPicPr>
        <xdr:cNvPr id="4885629" name="Imagen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23825"/>
          <a:ext cx="24955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es%20Generales\General%20de%20Estadisticas\EStadistica%20Stop\STOP%20TARJ.x2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es%20Generales/General%20de%20Estadisticas/EStadistica%20Stop/STOP%20TARJ.x2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Base de Datos"/>
    </sheetNames>
    <sheetDataSet>
      <sheetData sheetId="0">
        <row r="3">
          <cell r="A3">
            <v>301</v>
          </cell>
          <cell r="B3" t="str">
            <v>Ajustan o agregan algo a su equipo de protección Personal</v>
          </cell>
          <cell r="C3">
            <v>93</v>
          </cell>
        </row>
        <row r="4">
          <cell r="A4">
            <v>302</v>
          </cell>
          <cell r="B4" t="str">
            <v>Cambian de posición súbitamente</v>
          </cell>
          <cell r="C4">
            <v>27</v>
          </cell>
        </row>
        <row r="5">
          <cell r="A5">
            <v>303</v>
          </cell>
          <cell r="B5" t="str">
            <v>Reacomodan su trabajo</v>
          </cell>
          <cell r="C5">
            <v>49</v>
          </cell>
        </row>
        <row r="6">
          <cell r="A6">
            <v>304</v>
          </cell>
          <cell r="B6" t="str">
            <v xml:space="preserve">Dejan de trabajar o se alejan del lugar </v>
          </cell>
          <cell r="C6">
            <v>15</v>
          </cell>
        </row>
        <row r="7">
          <cell r="A7">
            <v>305</v>
          </cell>
          <cell r="B7" t="str">
            <v>Colocan tierras</v>
          </cell>
          <cell r="C7">
            <v>16</v>
          </cell>
        </row>
        <row r="8">
          <cell r="A8">
            <v>306</v>
          </cell>
          <cell r="B8" t="str">
            <v>Colocan bloqueos</v>
          </cell>
          <cell r="C8">
            <v>2</v>
          </cell>
        </row>
        <row r="9">
          <cell r="B9" t="str">
            <v>Equipo de Protección Personal</v>
          </cell>
          <cell r="C9">
            <v>1207</v>
          </cell>
        </row>
        <row r="10">
          <cell r="A10">
            <v>101</v>
          </cell>
          <cell r="B10" t="str">
            <v>Cabeza</v>
          </cell>
          <cell r="C10">
            <v>126</v>
          </cell>
        </row>
        <row r="11">
          <cell r="A11">
            <v>102</v>
          </cell>
          <cell r="B11" t="str">
            <v>Ojos y Cara</v>
          </cell>
          <cell r="C11">
            <v>315</v>
          </cell>
        </row>
        <row r="12">
          <cell r="A12">
            <v>103</v>
          </cell>
          <cell r="B12" t="str">
            <v>Oídos</v>
          </cell>
          <cell r="C12">
            <v>238</v>
          </cell>
        </row>
        <row r="13">
          <cell r="A13">
            <v>104</v>
          </cell>
          <cell r="B13" t="str">
            <v>Aparato respiratorio</v>
          </cell>
          <cell r="C13">
            <v>132</v>
          </cell>
        </row>
        <row r="14">
          <cell r="A14">
            <v>105</v>
          </cell>
          <cell r="B14" t="str">
            <v>Brazos y manos</v>
          </cell>
          <cell r="C14">
            <v>274</v>
          </cell>
        </row>
        <row r="15">
          <cell r="A15">
            <v>106</v>
          </cell>
          <cell r="B15" t="str">
            <v>Tronco</v>
          </cell>
          <cell r="C15">
            <v>57</v>
          </cell>
        </row>
        <row r="16">
          <cell r="A16">
            <v>107</v>
          </cell>
          <cell r="B16" t="str">
            <v>Piernas y Pies</v>
          </cell>
          <cell r="C16">
            <v>65</v>
          </cell>
        </row>
        <row r="17">
          <cell r="B17" t="str">
            <v>Posiciones de las Personas</v>
          </cell>
          <cell r="C17">
            <v>951</v>
          </cell>
        </row>
        <row r="18">
          <cell r="A18">
            <v>201</v>
          </cell>
          <cell r="B18" t="str">
            <v>Golpear contra objetos</v>
          </cell>
          <cell r="C18">
            <v>103</v>
          </cell>
        </row>
        <row r="19">
          <cell r="A19">
            <v>202</v>
          </cell>
          <cell r="B19" t="str">
            <v>Ser golpeado por objetos</v>
          </cell>
          <cell r="C19">
            <v>246</v>
          </cell>
        </row>
        <row r="20">
          <cell r="A20">
            <v>203</v>
          </cell>
          <cell r="B20" t="str">
            <v>Quedar atrapado sobre , entre o dentro de objetos</v>
          </cell>
          <cell r="C20">
            <v>163</v>
          </cell>
        </row>
        <row r="21">
          <cell r="A21">
            <v>204</v>
          </cell>
          <cell r="B21" t="str">
            <v>Caídas</v>
          </cell>
          <cell r="C21">
            <v>295</v>
          </cell>
        </row>
        <row r="22">
          <cell r="A22">
            <v>205</v>
          </cell>
          <cell r="B22" t="str">
            <v>Contacto con Temperaturas extremas</v>
          </cell>
          <cell r="C22">
            <v>35</v>
          </cell>
        </row>
        <row r="23">
          <cell r="A23">
            <v>206</v>
          </cell>
          <cell r="B23" t="str">
            <v>Contacto con corriente eléctrica</v>
          </cell>
          <cell r="C23">
            <v>23</v>
          </cell>
        </row>
        <row r="24">
          <cell r="A24">
            <v>207</v>
          </cell>
          <cell r="B24" t="str">
            <v>Inhalación de sustancias peligrosas</v>
          </cell>
          <cell r="C24">
            <v>12</v>
          </cell>
        </row>
        <row r="25">
          <cell r="A25">
            <v>208</v>
          </cell>
          <cell r="B25" t="str">
            <v>Sobre esfuerzo</v>
          </cell>
          <cell r="C25">
            <v>23</v>
          </cell>
        </row>
        <row r="26">
          <cell r="A26">
            <v>209</v>
          </cell>
          <cell r="B26" t="str">
            <v>Movimientos repititivos</v>
          </cell>
          <cell r="C26">
            <v>25</v>
          </cell>
        </row>
        <row r="27">
          <cell r="A27">
            <v>210</v>
          </cell>
          <cell r="B27" t="str">
            <v>Posiciones incómodas y posturas estáticas</v>
          </cell>
          <cell r="C27">
            <v>26</v>
          </cell>
        </row>
        <row r="28">
          <cell r="B28" t="str">
            <v>Herramientas y Equipos</v>
          </cell>
          <cell r="C28">
            <v>338</v>
          </cell>
        </row>
        <row r="29">
          <cell r="A29">
            <v>401</v>
          </cell>
          <cell r="B29" t="str">
            <v>Empleo de herramientas y equipo inadecuados para el trabajo</v>
          </cell>
          <cell r="C29">
            <v>67</v>
          </cell>
        </row>
        <row r="30">
          <cell r="A30">
            <v>402</v>
          </cell>
          <cell r="B30" t="str">
            <v>Empleo en forma incorrecta de herramientas y equipo</v>
          </cell>
          <cell r="C30">
            <v>132</v>
          </cell>
        </row>
        <row r="31">
          <cell r="A31">
            <v>403</v>
          </cell>
          <cell r="B31" t="str">
            <v>Empleo de herramientas y equipo en condiciones inseguras</v>
          </cell>
          <cell r="C31">
            <v>139</v>
          </cell>
        </row>
        <row r="32">
          <cell r="B32" t="str">
            <v>Orden y Limpieza</v>
          </cell>
          <cell r="C32">
            <v>510</v>
          </cell>
        </row>
        <row r="33">
          <cell r="A33">
            <v>501</v>
          </cell>
          <cell r="B33" t="str">
            <v>Procedimientos inadecuados</v>
          </cell>
          <cell r="C33">
            <v>85</v>
          </cell>
        </row>
        <row r="34">
          <cell r="A34">
            <v>502</v>
          </cell>
          <cell r="B34" t="str">
            <v>Procedimientos no son conocidos ni entendidos</v>
          </cell>
          <cell r="C34">
            <v>19</v>
          </cell>
        </row>
        <row r="35">
          <cell r="A35">
            <v>503</v>
          </cell>
          <cell r="B35" t="str">
            <v>Procedimientos no se cumplen</v>
          </cell>
          <cell r="C35">
            <v>295</v>
          </cell>
        </row>
        <row r="36">
          <cell r="A36">
            <v>504</v>
          </cell>
          <cell r="B36" t="str">
            <v>Estándares de orden y limpieza inadecuados</v>
          </cell>
          <cell r="C36">
            <v>18</v>
          </cell>
        </row>
        <row r="37">
          <cell r="A37">
            <v>505</v>
          </cell>
          <cell r="B37" t="str">
            <v>Estándares de orden y limpieza no son conocidos</v>
          </cell>
          <cell r="C37">
            <v>3</v>
          </cell>
        </row>
        <row r="38">
          <cell r="A38">
            <v>506</v>
          </cell>
          <cell r="B38" t="str">
            <v>Estándares de orden y limpieza no se cumplen</v>
          </cell>
          <cell r="C38">
            <v>90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Base de Datos"/>
    </sheetNames>
    <sheetDataSet>
      <sheetData sheetId="0">
        <row r="3">
          <cell r="A3">
            <v>301</v>
          </cell>
          <cell r="B3" t="str">
            <v>Ajustan o agregan algo a su equipo de protección Personal</v>
          </cell>
          <cell r="C3">
            <v>93</v>
          </cell>
        </row>
        <row r="4">
          <cell r="A4">
            <v>302</v>
          </cell>
          <cell r="B4" t="str">
            <v>Cambian de posición súbitamente</v>
          </cell>
          <cell r="C4">
            <v>27</v>
          </cell>
        </row>
        <row r="5">
          <cell r="A5">
            <v>303</v>
          </cell>
          <cell r="B5" t="str">
            <v>Reacomodan su trabajo</v>
          </cell>
          <cell r="C5">
            <v>49</v>
          </cell>
        </row>
        <row r="6">
          <cell r="A6">
            <v>304</v>
          </cell>
          <cell r="B6" t="str">
            <v xml:space="preserve">Dejan de trabajar o se alejan del lugar </v>
          </cell>
          <cell r="C6">
            <v>15</v>
          </cell>
        </row>
        <row r="7">
          <cell r="A7">
            <v>305</v>
          </cell>
          <cell r="B7" t="str">
            <v>Colocan tierras</v>
          </cell>
          <cell r="C7">
            <v>16</v>
          </cell>
        </row>
        <row r="8">
          <cell r="A8">
            <v>306</v>
          </cell>
          <cell r="B8" t="str">
            <v>Colocan bloqueos</v>
          </cell>
          <cell r="C8">
            <v>2</v>
          </cell>
        </row>
        <row r="9">
          <cell r="B9" t="str">
            <v>Equipo de Protección Personal</v>
          </cell>
          <cell r="C9">
            <v>1207</v>
          </cell>
        </row>
        <row r="10">
          <cell r="A10">
            <v>101</v>
          </cell>
          <cell r="B10" t="str">
            <v>Cabeza</v>
          </cell>
          <cell r="C10">
            <v>126</v>
          </cell>
        </row>
        <row r="11">
          <cell r="A11">
            <v>102</v>
          </cell>
          <cell r="B11" t="str">
            <v>Ojos y Cara</v>
          </cell>
          <cell r="C11">
            <v>315</v>
          </cell>
        </row>
        <row r="12">
          <cell r="A12">
            <v>103</v>
          </cell>
          <cell r="B12" t="str">
            <v>Oídos</v>
          </cell>
          <cell r="C12">
            <v>238</v>
          </cell>
        </row>
        <row r="13">
          <cell r="A13">
            <v>104</v>
          </cell>
          <cell r="B13" t="str">
            <v>Aparato respiratorio</v>
          </cell>
          <cell r="C13">
            <v>132</v>
          </cell>
        </row>
        <row r="14">
          <cell r="A14">
            <v>105</v>
          </cell>
          <cell r="B14" t="str">
            <v>Brazos y manos</v>
          </cell>
          <cell r="C14">
            <v>274</v>
          </cell>
        </row>
        <row r="15">
          <cell r="A15">
            <v>106</v>
          </cell>
          <cell r="B15" t="str">
            <v>Tronco</v>
          </cell>
          <cell r="C15">
            <v>57</v>
          </cell>
        </row>
        <row r="16">
          <cell r="A16">
            <v>107</v>
          </cell>
          <cell r="B16" t="str">
            <v>Piernas y Pies</v>
          </cell>
          <cell r="C16">
            <v>65</v>
          </cell>
        </row>
        <row r="17">
          <cell r="B17" t="str">
            <v>Posiciones de las Personas</v>
          </cell>
          <cell r="C17">
            <v>951</v>
          </cell>
        </row>
        <row r="18">
          <cell r="A18">
            <v>201</v>
          </cell>
          <cell r="B18" t="str">
            <v>Golpear contra objetos</v>
          </cell>
          <cell r="C18">
            <v>103</v>
          </cell>
        </row>
        <row r="19">
          <cell r="A19">
            <v>202</v>
          </cell>
          <cell r="B19" t="str">
            <v>Ser golpeado por objetos</v>
          </cell>
          <cell r="C19">
            <v>246</v>
          </cell>
        </row>
        <row r="20">
          <cell r="A20">
            <v>203</v>
          </cell>
          <cell r="B20" t="str">
            <v>Quedar atrapado sobre , entre o dentro de objetos</v>
          </cell>
          <cell r="C20">
            <v>163</v>
          </cell>
        </row>
        <row r="21">
          <cell r="A21">
            <v>204</v>
          </cell>
          <cell r="B21" t="str">
            <v>Caídas</v>
          </cell>
          <cell r="C21">
            <v>295</v>
          </cell>
        </row>
        <row r="22">
          <cell r="A22">
            <v>205</v>
          </cell>
          <cell r="B22" t="str">
            <v>Contacto con Temperaturas extremas</v>
          </cell>
          <cell r="C22">
            <v>35</v>
          </cell>
        </row>
        <row r="23">
          <cell r="A23">
            <v>206</v>
          </cell>
          <cell r="B23" t="str">
            <v>Contacto con corriente eléctrica</v>
          </cell>
          <cell r="C23">
            <v>23</v>
          </cell>
        </row>
        <row r="24">
          <cell r="A24">
            <v>207</v>
          </cell>
          <cell r="B24" t="str">
            <v>Inhalación de sustancias peligrosas</v>
          </cell>
          <cell r="C24">
            <v>12</v>
          </cell>
        </row>
        <row r="25">
          <cell r="A25">
            <v>208</v>
          </cell>
          <cell r="B25" t="str">
            <v>Sobre esfuerzo</v>
          </cell>
          <cell r="C25">
            <v>23</v>
          </cell>
        </row>
        <row r="26">
          <cell r="A26">
            <v>209</v>
          </cell>
          <cell r="B26" t="str">
            <v>Movimientos repititivos</v>
          </cell>
          <cell r="C26">
            <v>25</v>
          </cell>
        </row>
        <row r="27">
          <cell r="A27">
            <v>210</v>
          </cell>
          <cell r="B27" t="str">
            <v>Posiciones incómodas y posturas estáticas</v>
          </cell>
          <cell r="C27">
            <v>26</v>
          </cell>
        </row>
        <row r="28">
          <cell r="B28" t="str">
            <v>Herramientas y Equipos</v>
          </cell>
          <cell r="C28">
            <v>338</v>
          </cell>
        </row>
        <row r="29">
          <cell r="A29">
            <v>401</v>
          </cell>
          <cell r="B29" t="str">
            <v>Empleo de herramientas y equipo inadecuados para el trabajo</v>
          </cell>
          <cell r="C29">
            <v>67</v>
          </cell>
        </row>
        <row r="30">
          <cell r="A30">
            <v>402</v>
          </cell>
          <cell r="B30" t="str">
            <v>Empleo en forma incorrecta de herramientas y equipo</v>
          </cell>
          <cell r="C30">
            <v>132</v>
          </cell>
        </row>
        <row r="31">
          <cell r="A31">
            <v>403</v>
          </cell>
          <cell r="B31" t="str">
            <v>Empleo de herramientas y equipo en condiciones inseguras</v>
          </cell>
          <cell r="C31">
            <v>139</v>
          </cell>
        </row>
        <row r="32">
          <cell r="B32" t="str">
            <v>Orden y Limpieza</v>
          </cell>
          <cell r="C32">
            <v>510</v>
          </cell>
        </row>
        <row r="33">
          <cell r="A33">
            <v>501</v>
          </cell>
          <cell r="B33" t="str">
            <v>Procedimientos inadecuados</v>
          </cell>
          <cell r="C33">
            <v>85</v>
          </cell>
        </row>
        <row r="34">
          <cell r="A34">
            <v>502</v>
          </cell>
          <cell r="B34" t="str">
            <v>Procedimientos no son conocidos ni entendidos</v>
          </cell>
          <cell r="C34">
            <v>19</v>
          </cell>
        </row>
        <row r="35">
          <cell r="A35">
            <v>503</v>
          </cell>
          <cell r="B35" t="str">
            <v>Procedimientos no se cumplen</v>
          </cell>
          <cell r="C35">
            <v>295</v>
          </cell>
        </row>
        <row r="36">
          <cell r="A36">
            <v>504</v>
          </cell>
          <cell r="B36" t="str">
            <v>Estándares de orden y limpieza inadecuados</v>
          </cell>
          <cell r="C36">
            <v>18</v>
          </cell>
        </row>
        <row r="37">
          <cell r="A37">
            <v>505</v>
          </cell>
          <cell r="B37" t="str">
            <v>Estándares de orden y limpieza no son conocidos</v>
          </cell>
          <cell r="C37">
            <v>3</v>
          </cell>
        </row>
        <row r="38">
          <cell r="A38">
            <v>506</v>
          </cell>
          <cell r="B38" t="str">
            <v>Estándares de orden y limpieza no se cumplen</v>
          </cell>
          <cell r="C38">
            <v>90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X70"/>
  <sheetViews>
    <sheetView tabSelected="1" view="pageBreakPreview" zoomScale="85" zoomScaleNormal="85" zoomScaleSheetLayoutView="85" workbookViewId="0">
      <selection activeCell="F11" sqref="F11"/>
    </sheetView>
  </sheetViews>
  <sheetFormatPr baseColWidth="10" defaultRowHeight="12.75" x14ac:dyDescent="0.2"/>
  <cols>
    <col min="1" max="1" width="9.5703125" style="24" bestFit="1" customWidth="1"/>
    <col min="2" max="2" width="30.5703125" style="24" customWidth="1"/>
    <col min="3" max="3" width="17.28515625" style="24" customWidth="1"/>
    <col min="4" max="4" width="6.140625" style="24" bestFit="1" customWidth="1"/>
    <col min="5" max="7" width="3.42578125" style="24" bestFit="1" customWidth="1"/>
    <col min="8" max="10" width="4.42578125" style="24" bestFit="1" customWidth="1"/>
    <col min="11" max="11" width="4.28515625" style="24" customWidth="1"/>
    <col min="12" max="13" width="4.42578125" style="24" bestFit="1" customWidth="1"/>
    <col min="14" max="14" width="4.5703125" style="24" bestFit="1" customWidth="1"/>
    <col min="15" max="15" width="4.42578125" style="24" bestFit="1" customWidth="1"/>
    <col min="16" max="17" width="5.42578125" style="24" customWidth="1"/>
    <col min="18" max="18" width="7" style="99" customWidth="1"/>
    <col min="19" max="19" width="16.28515625" style="24" customWidth="1"/>
    <col min="20" max="20" width="15.7109375" style="24" bestFit="1" customWidth="1"/>
    <col min="21" max="21" width="23.42578125" style="24" bestFit="1" customWidth="1"/>
    <col min="22" max="16384" width="11.42578125" style="24"/>
  </cols>
  <sheetData>
    <row r="1" spans="1:21" ht="21" customHeight="1" x14ac:dyDescent="0.2">
      <c r="B1" s="119"/>
      <c r="C1" s="126" t="s">
        <v>113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8"/>
      <c r="U1" s="103" t="s">
        <v>100</v>
      </c>
    </row>
    <row r="2" spans="1:21" ht="21" customHeight="1" thickBot="1" x14ac:dyDescent="0.25">
      <c r="B2" s="119"/>
      <c r="C2" s="129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1"/>
      <c r="U2" s="104"/>
    </row>
    <row r="3" spans="1:21" ht="21" customHeight="1" thickBot="1" x14ac:dyDescent="0.25">
      <c r="B3" s="119"/>
      <c r="C3" s="159" t="s">
        <v>54</v>
      </c>
      <c r="D3" s="160"/>
      <c r="E3" s="160"/>
      <c r="F3" s="160"/>
      <c r="G3" s="160"/>
      <c r="H3" s="160"/>
      <c r="I3" s="160"/>
      <c r="J3" s="160"/>
      <c r="K3" s="160"/>
      <c r="L3" s="93"/>
      <c r="M3" s="93"/>
      <c r="N3" s="159" t="s">
        <v>55</v>
      </c>
      <c r="O3" s="160"/>
      <c r="P3" s="160"/>
      <c r="Q3" s="160"/>
      <c r="R3" s="160"/>
      <c r="S3" s="160"/>
      <c r="T3" s="161"/>
      <c r="U3" s="105"/>
    </row>
    <row r="4" spans="1:21" ht="21" customHeight="1" x14ac:dyDescent="0.2">
      <c r="B4" s="120" t="s">
        <v>43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</row>
    <row r="5" spans="1:21" ht="78" customHeight="1" x14ac:dyDescent="0.2">
      <c r="B5" s="164" t="s">
        <v>130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</row>
    <row r="6" spans="1:21" x14ac:dyDescent="0.2">
      <c r="B6" s="149" t="s">
        <v>0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1"/>
    </row>
    <row r="7" spans="1:21" x14ac:dyDescent="0.2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6"/>
      <c r="T7" s="26"/>
      <c r="U7" s="26"/>
    </row>
    <row r="8" spans="1:21" ht="15" customHeight="1" x14ac:dyDescent="0.2">
      <c r="B8" s="154" t="s">
        <v>131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</row>
    <row r="9" spans="1:21" ht="36" customHeight="1" x14ac:dyDescent="0.2"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</row>
    <row r="10" spans="1:21" x14ac:dyDescent="0.2">
      <c r="A10" s="122" t="s">
        <v>56</v>
      </c>
      <c r="B10" s="152" t="s">
        <v>9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3"/>
    </row>
    <row r="11" spans="1:21" ht="24.75" customHeight="1" x14ac:dyDescent="0.2">
      <c r="A11" s="122"/>
      <c r="B11" s="30" t="s">
        <v>10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30" t="s">
        <v>63</v>
      </c>
      <c r="O11" s="28"/>
      <c r="P11" s="28"/>
      <c r="Q11" s="28"/>
      <c r="R11" s="95"/>
      <c r="S11" s="28"/>
      <c r="T11" s="31"/>
      <c r="U11" s="31"/>
    </row>
    <row r="12" spans="1:21" ht="23.25" customHeight="1" x14ac:dyDescent="0.2">
      <c r="A12" s="122"/>
      <c r="B12" s="117" t="s">
        <v>114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 t="s">
        <v>117</v>
      </c>
      <c r="O12" s="117"/>
      <c r="P12" s="117"/>
      <c r="Q12" s="117"/>
      <c r="R12" s="117"/>
      <c r="S12" s="117"/>
      <c r="T12" s="117"/>
      <c r="U12" s="117"/>
    </row>
    <row r="13" spans="1:21" ht="7.5" customHeight="1" x14ac:dyDescent="0.2">
      <c r="A13" s="122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95"/>
      <c r="S13" s="28"/>
      <c r="T13" s="32"/>
      <c r="U13" s="32"/>
    </row>
    <row r="14" spans="1:21" x14ac:dyDescent="0.2">
      <c r="A14" s="122"/>
      <c r="B14" s="30" t="s">
        <v>21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30" t="s">
        <v>63</v>
      </c>
      <c r="O14" s="28"/>
      <c r="P14" s="28"/>
      <c r="Q14" s="28"/>
      <c r="R14" s="95"/>
      <c r="S14" s="28"/>
      <c r="T14" s="32"/>
      <c r="U14" s="32"/>
    </row>
    <row r="15" spans="1:21" x14ac:dyDescent="0.2">
      <c r="A15" s="122"/>
      <c r="B15" s="163" t="s">
        <v>45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2" t="s">
        <v>20</v>
      </c>
      <c r="O15" s="162"/>
      <c r="P15" s="162"/>
      <c r="Q15" s="162"/>
      <c r="R15" s="162"/>
      <c r="S15" s="162"/>
      <c r="T15" s="162"/>
      <c r="U15" s="162"/>
    </row>
    <row r="16" spans="1:21" ht="4.5" customHeight="1" x14ac:dyDescent="0.2">
      <c r="A16" s="122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95"/>
      <c r="S16" s="28"/>
      <c r="T16" s="32"/>
      <c r="U16" s="32"/>
    </row>
    <row r="17" spans="1:21" ht="6" customHeight="1" x14ac:dyDescent="0.2">
      <c r="A17" s="122"/>
      <c r="B17" s="29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95"/>
      <c r="S17" s="28"/>
      <c r="T17" s="32"/>
      <c r="U17" s="32"/>
    </row>
    <row r="18" spans="1:21" x14ac:dyDescent="0.2">
      <c r="A18" s="122"/>
      <c r="B18" s="30" t="s">
        <v>64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30" t="s">
        <v>63</v>
      </c>
      <c r="O18" s="28"/>
      <c r="P18" s="28"/>
      <c r="Q18" s="28"/>
      <c r="R18" s="95"/>
      <c r="S18" s="28"/>
      <c r="T18" s="32"/>
      <c r="U18" s="32"/>
    </row>
    <row r="19" spans="1:21" ht="25.5" customHeight="1" x14ac:dyDescent="0.2">
      <c r="A19" s="122"/>
      <c r="B19" s="117" t="s">
        <v>89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62" t="s">
        <v>115</v>
      </c>
      <c r="O19" s="162"/>
      <c r="P19" s="162"/>
      <c r="Q19" s="162"/>
      <c r="R19" s="162"/>
      <c r="S19" s="162"/>
      <c r="T19" s="162"/>
      <c r="U19" s="162"/>
    </row>
    <row r="20" spans="1:21" ht="6" customHeight="1" x14ac:dyDescent="0.2">
      <c r="A20" s="122"/>
      <c r="B20" s="29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95"/>
      <c r="S20" s="28"/>
      <c r="T20" s="32"/>
      <c r="U20" s="32"/>
    </row>
    <row r="21" spans="1:21" x14ac:dyDescent="0.2">
      <c r="A21" s="122"/>
      <c r="B21" s="30" t="s">
        <v>65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30" t="s">
        <v>63</v>
      </c>
      <c r="O21" s="28"/>
      <c r="P21" s="28"/>
      <c r="Q21" s="28"/>
      <c r="R21" s="95"/>
      <c r="S21" s="28"/>
      <c r="T21" s="32"/>
      <c r="U21" s="32"/>
    </row>
    <row r="22" spans="1:21" ht="19.5" customHeight="1" x14ac:dyDescent="0.2">
      <c r="A22" s="122"/>
      <c r="B22" s="163" t="s">
        <v>90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2" t="s">
        <v>116</v>
      </c>
      <c r="O22" s="162"/>
      <c r="P22" s="162"/>
      <c r="Q22" s="162"/>
      <c r="R22" s="162"/>
      <c r="S22" s="162"/>
      <c r="T22" s="162"/>
      <c r="U22" s="162"/>
    </row>
    <row r="23" spans="1:21" x14ac:dyDescent="0.2">
      <c r="A23" s="122"/>
      <c r="B23" s="30" t="s">
        <v>106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96"/>
      <c r="S23" s="33"/>
      <c r="T23" s="28"/>
      <c r="U23" s="28"/>
    </row>
    <row r="24" spans="1:21" x14ac:dyDescent="0.2">
      <c r="A24" s="122"/>
      <c r="B24" s="114" t="s">
        <v>11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5"/>
    </row>
    <row r="25" spans="1:21" ht="45" x14ac:dyDescent="0.2">
      <c r="A25" s="123" t="s">
        <v>35</v>
      </c>
      <c r="B25" s="34" t="s">
        <v>2</v>
      </c>
      <c r="C25" s="35" t="s">
        <v>3</v>
      </c>
      <c r="D25" s="36" t="s">
        <v>36</v>
      </c>
      <c r="E25" s="36" t="s">
        <v>37</v>
      </c>
      <c r="F25" s="36" t="s">
        <v>38</v>
      </c>
      <c r="G25" s="36" t="s">
        <v>39</v>
      </c>
      <c r="H25" s="36" t="s">
        <v>40</v>
      </c>
      <c r="I25" s="36" t="s">
        <v>41</v>
      </c>
      <c r="J25" s="36" t="s">
        <v>44</v>
      </c>
      <c r="K25" s="36" t="s">
        <v>57</v>
      </c>
      <c r="L25" s="36" t="s">
        <v>58</v>
      </c>
      <c r="M25" s="36" t="s">
        <v>59</v>
      </c>
      <c r="N25" s="36" t="s">
        <v>60</v>
      </c>
      <c r="O25" s="36" t="s">
        <v>61</v>
      </c>
      <c r="P25" s="36" t="s">
        <v>23</v>
      </c>
      <c r="Q25" s="36" t="s">
        <v>24</v>
      </c>
      <c r="R25" s="37" t="s">
        <v>25</v>
      </c>
      <c r="S25" s="38" t="s">
        <v>4</v>
      </c>
      <c r="T25" s="38" t="s">
        <v>5</v>
      </c>
      <c r="U25" s="38" t="s">
        <v>6</v>
      </c>
    </row>
    <row r="26" spans="1:21" ht="13.5" customHeight="1" x14ac:dyDescent="0.2">
      <c r="A26" s="118"/>
      <c r="B26" s="106" t="s">
        <v>121</v>
      </c>
      <c r="C26" s="39" t="s">
        <v>7</v>
      </c>
      <c r="D26" s="64"/>
      <c r="E26" s="64"/>
      <c r="F26" s="64"/>
      <c r="G26" s="64"/>
      <c r="H26" s="38">
        <v>1</v>
      </c>
      <c r="I26" s="38">
        <v>1</v>
      </c>
      <c r="J26" s="38">
        <v>1</v>
      </c>
      <c r="K26" s="38">
        <v>1</v>
      </c>
      <c r="L26" s="38">
        <v>1</v>
      </c>
      <c r="M26" s="38">
        <v>1</v>
      </c>
      <c r="N26" s="38">
        <v>1</v>
      </c>
      <c r="O26" s="38">
        <v>1</v>
      </c>
      <c r="P26" s="62">
        <f>SUM(D26:O26)</f>
        <v>8</v>
      </c>
      <c r="Q26" s="36"/>
      <c r="R26" s="109">
        <f>(Q27/P26)*100%</f>
        <v>1</v>
      </c>
      <c r="S26" s="111" t="s">
        <v>103</v>
      </c>
      <c r="T26" s="116" t="s">
        <v>107</v>
      </c>
      <c r="U26" s="116" t="s">
        <v>120</v>
      </c>
    </row>
    <row r="27" spans="1:21" ht="13.5" x14ac:dyDescent="0.2">
      <c r="A27" s="118"/>
      <c r="B27" s="107"/>
      <c r="C27" s="39" t="s">
        <v>8</v>
      </c>
      <c r="D27" s="64"/>
      <c r="E27" s="64"/>
      <c r="F27" s="64"/>
      <c r="G27" s="64"/>
      <c r="H27" s="38">
        <v>1</v>
      </c>
      <c r="I27" s="38">
        <v>1</v>
      </c>
      <c r="J27" s="38">
        <v>1</v>
      </c>
      <c r="K27" s="38">
        <v>1</v>
      </c>
      <c r="L27" s="38">
        <v>1</v>
      </c>
      <c r="M27" s="38">
        <v>1</v>
      </c>
      <c r="N27" s="38">
        <v>1</v>
      </c>
      <c r="O27" s="38">
        <v>1</v>
      </c>
      <c r="P27" s="36"/>
      <c r="Q27" s="63">
        <f>SUM(D27:O27)</f>
        <v>8</v>
      </c>
      <c r="R27" s="110"/>
      <c r="S27" s="112"/>
      <c r="T27" s="116"/>
      <c r="U27" s="116"/>
    </row>
    <row r="28" spans="1:21" ht="25.5" x14ac:dyDescent="0.2">
      <c r="A28" s="118"/>
      <c r="B28" s="108"/>
      <c r="C28" s="40" t="s">
        <v>53</v>
      </c>
      <c r="D28" s="64"/>
      <c r="E28" s="64"/>
      <c r="F28" s="64"/>
      <c r="G28" s="64"/>
      <c r="H28" s="38"/>
      <c r="I28" s="38"/>
      <c r="J28" s="38"/>
      <c r="K28" s="38"/>
      <c r="L28" s="38"/>
      <c r="M28" s="38"/>
      <c r="N28" s="38"/>
      <c r="O28" s="38"/>
      <c r="P28" s="62">
        <v>30</v>
      </c>
      <c r="Q28" s="63">
        <v>30</v>
      </c>
      <c r="R28" s="94">
        <f>+Q28/P28</f>
        <v>1</v>
      </c>
      <c r="S28" s="113"/>
      <c r="T28" s="116"/>
      <c r="U28" s="116"/>
    </row>
    <row r="29" spans="1:21" ht="15" customHeight="1" x14ac:dyDescent="0.2">
      <c r="A29" s="118"/>
      <c r="B29" s="106" t="s">
        <v>122</v>
      </c>
      <c r="C29" s="39" t="s">
        <v>7</v>
      </c>
      <c r="D29" s="64"/>
      <c r="E29" s="64"/>
      <c r="F29" s="64"/>
      <c r="G29" s="64"/>
      <c r="H29" s="38">
        <v>1</v>
      </c>
      <c r="I29" s="38">
        <v>1</v>
      </c>
      <c r="J29" s="38">
        <v>1</v>
      </c>
      <c r="K29" s="38">
        <v>1</v>
      </c>
      <c r="L29" s="38">
        <v>1</v>
      </c>
      <c r="M29" s="38">
        <v>1</v>
      </c>
      <c r="N29" s="38">
        <v>1</v>
      </c>
      <c r="O29" s="38">
        <v>1</v>
      </c>
      <c r="P29" s="62">
        <f>SUM(D29:O29)</f>
        <v>8</v>
      </c>
      <c r="Q29" s="36"/>
      <c r="R29" s="109">
        <f>(Q30/P29)*100%</f>
        <v>1</v>
      </c>
      <c r="S29" s="111" t="s">
        <v>104</v>
      </c>
      <c r="T29" s="116"/>
      <c r="U29" s="116"/>
    </row>
    <row r="30" spans="1:21" ht="15" customHeight="1" x14ac:dyDescent="0.2">
      <c r="A30" s="118"/>
      <c r="B30" s="107"/>
      <c r="C30" s="39" t="s">
        <v>8</v>
      </c>
      <c r="D30" s="64"/>
      <c r="E30" s="64"/>
      <c r="F30" s="64"/>
      <c r="G30" s="64"/>
      <c r="H30" s="38">
        <v>1</v>
      </c>
      <c r="I30" s="38">
        <v>1</v>
      </c>
      <c r="J30" s="38">
        <v>1</v>
      </c>
      <c r="K30" s="38">
        <v>1</v>
      </c>
      <c r="L30" s="38">
        <v>1</v>
      </c>
      <c r="M30" s="38">
        <v>1</v>
      </c>
      <c r="N30" s="38">
        <v>1</v>
      </c>
      <c r="O30" s="38">
        <v>1</v>
      </c>
      <c r="P30" s="36"/>
      <c r="Q30" s="63">
        <f>SUM(D30:O30)</f>
        <v>8</v>
      </c>
      <c r="R30" s="110"/>
      <c r="S30" s="112"/>
      <c r="T30" s="116"/>
      <c r="U30" s="116"/>
    </row>
    <row r="31" spans="1:21" ht="30" customHeight="1" x14ac:dyDescent="0.2">
      <c r="A31" s="118"/>
      <c r="B31" s="108"/>
      <c r="C31" s="40" t="s">
        <v>53</v>
      </c>
      <c r="D31" s="64"/>
      <c r="E31" s="64"/>
      <c r="F31" s="64"/>
      <c r="G31" s="64"/>
      <c r="H31" s="38"/>
      <c r="I31" s="38"/>
      <c r="J31" s="38"/>
      <c r="K31" s="38"/>
      <c r="L31" s="38"/>
      <c r="M31" s="38"/>
      <c r="N31" s="38"/>
      <c r="O31" s="38"/>
      <c r="P31" s="62">
        <v>2</v>
      </c>
      <c r="Q31" s="63">
        <v>2</v>
      </c>
      <c r="R31" s="94">
        <f>+Q31/P31</f>
        <v>1</v>
      </c>
      <c r="S31" s="113"/>
      <c r="T31" s="116"/>
      <c r="U31" s="116"/>
    </row>
    <row r="32" spans="1:21" ht="15" customHeight="1" x14ac:dyDescent="0.2">
      <c r="A32" s="118"/>
      <c r="B32" s="106" t="s">
        <v>118</v>
      </c>
      <c r="C32" s="39" t="s">
        <v>7</v>
      </c>
      <c r="D32" s="64"/>
      <c r="E32" s="64"/>
      <c r="F32" s="64"/>
      <c r="G32" s="64"/>
      <c r="H32" s="38"/>
      <c r="I32" s="38"/>
      <c r="J32" s="38"/>
      <c r="K32" s="38">
        <v>1</v>
      </c>
      <c r="L32" s="38"/>
      <c r="M32" s="38"/>
      <c r="N32" s="38"/>
      <c r="O32" s="38">
        <v>1</v>
      </c>
      <c r="P32" s="62">
        <f>SUM(D32:O32)</f>
        <v>2</v>
      </c>
      <c r="Q32" s="36"/>
      <c r="R32" s="109">
        <f>(Q33/P32)*100%</f>
        <v>1</v>
      </c>
      <c r="S32" s="111" t="s">
        <v>104</v>
      </c>
      <c r="T32" s="116"/>
      <c r="U32" s="116"/>
    </row>
    <row r="33" spans="1:24" ht="15" customHeight="1" x14ac:dyDescent="0.2">
      <c r="A33" s="118"/>
      <c r="B33" s="107"/>
      <c r="C33" s="39" t="s">
        <v>8</v>
      </c>
      <c r="D33" s="64"/>
      <c r="E33" s="64"/>
      <c r="F33" s="64"/>
      <c r="G33" s="64"/>
      <c r="H33" s="38"/>
      <c r="I33" s="38"/>
      <c r="J33" s="38"/>
      <c r="K33" s="38">
        <v>1</v>
      </c>
      <c r="L33" s="38"/>
      <c r="M33" s="38"/>
      <c r="N33" s="38"/>
      <c r="O33" s="38">
        <v>1</v>
      </c>
      <c r="P33" s="36"/>
      <c r="Q33" s="63">
        <f>SUM(D33:O33)</f>
        <v>2</v>
      </c>
      <c r="R33" s="110"/>
      <c r="S33" s="112"/>
      <c r="T33" s="116"/>
      <c r="U33" s="116"/>
    </row>
    <row r="34" spans="1:24" ht="30" customHeight="1" x14ac:dyDescent="0.2">
      <c r="A34" s="118"/>
      <c r="B34" s="108"/>
      <c r="C34" s="40" t="s">
        <v>62</v>
      </c>
      <c r="D34" s="64"/>
      <c r="E34" s="64"/>
      <c r="F34" s="64"/>
      <c r="G34" s="64"/>
      <c r="H34" s="38"/>
      <c r="I34" s="38"/>
      <c r="J34" s="38"/>
      <c r="K34" s="102"/>
      <c r="L34" s="38"/>
      <c r="M34" s="38"/>
      <c r="N34" s="38"/>
      <c r="O34" s="38">
        <v>31</v>
      </c>
      <c r="P34" s="62">
        <v>30</v>
      </c>
      <c r="Q34" s="63">
        <v>31</v>
      </c>
      <c r="R34" s="94">
        <f>+Q34/P34</f>
        <v>1.0333333333333334</v>
      </c>
      <c r="S34" s="113"/>
      <c r="T34" s="116"/>
      <c r="U34" s="116"/>
    </row>
    <row r="35" spans="1:24" ht="15" customHeight="1" x14ac:dyDescent="0.2">
      <c r="A35" s="118"/>
      <c r="B35" s="106" t="s">
        <v>119</v>
      </c>
      <c r="C35" s="39" t="s">
        <v>7</v>
      </c>
      <c r="D35" s="64"/>
      <c r="E35" s="64"/>
      <c r="F35" s="64"/>
      <c r="G35" s="64"/>
      <c r="H35" s="38"/>
      <c r="I35" s="38"/>
      <c r="J35" s="38"/>
      <c r="K35" s="38"/>
      <c r="L35" s="38">
        <v>1</v>
      </c>
      <c r="M35" s="38"/>
      <c r="N35" s="38"/>
      <c r="O35" s="38"/>
      <c r="P35" s="62">
        <f>SUM(D35:O35)</f>
        <v>1</v>
      </c>
      <c r="Q35" s="36"/>
      <c r="R35" s="109">
        <f>(Q36/P35)*100%</f>
        <v>1</v>
      </c>
      <c r="S35" s="111" t="s">
        <v>104</v>
      </c>
      <c r="T35" s="116"/>
      <c r="U35" s="116"/>
    </row>
    <row r="36" spans="1:24" ht="15" customHeight="1" x14ac:dyDescent="0.2">
      <c r="A36" s="118"/>
      <c r="B36" s="107"/>
      <c r="C36" s="39" t="s">
        <v>8</v>
      </c>
      <c r="D36" s="64"/>
      <c r="E36" s="64"/>
      <c r="F36" s="64"/>
      <c r="G36" s="64"/>
      <c r="H36" s="38"/>
      <c r="I36" s="38"/>
      <c r="J36" s="38"/>
      <c r="K36" s="38"/>
      <c r="L36" s="38">
        <v>1</v>
      </c>
      <c r="M36" s="38"/>
      <c r="N36" s="38"/>
      <c r="O36" s="38"/>
      <c r="P36" s="36"/>
      <c r="Q36" s="63">
        <f>SUM(D36:O36)</f>
        <v>1</v>
      </c>
      <c r="R36" s="110"/>
      <c r="S36" s="112"/>
      <c r="T36" s="116"/>
      <c r="U36" s="116"/>
    </row>
    <row r="37" spans="1:24" ht="30" customHeight="1" x14ac:dyDescent="0.2">
      <c r="A37" s="118"/>
      <c r="B37" s="108"/>
      <c r="C37" s="40" t="s">
        <v>62</v>
      </c>
      <c r="D37" s="64"/>
      <c r="E37" s="64"/>
      <c r="F37" s="64"/>
      <c r="G37" s="64"/>
      <c r="H37" s="38"/>
      <c r="I37" s="38"/>
      <c r="J37" s="38"/>
      <c r="K37" s="38"/>
      <c r="L37" s="102">
        <v>8</v>
      </c>
      <c r="M37" s="38"/>
      <c r="N37" s="38"/>
      <c r="O37" s="38"/>
      <c r="P37" s="62">
        <v>30</v>
      </c>
      <c r="Q37" s="63">
        <f>+SUM(D37:O37)</f>
        <v>8</v>
      </c>
      <c r="R37" s="94">
        <f>+Q37/P37</f>
        <v>0.26666666666666666</v>
      </c>
      <c r="S37" s="113"/>
      <c r="T37" s="116"/>
      <c r="U37" s="116"/>
    </row>
    <row r="38" spans="1:24" ht="15" customHeight="1" x14ac:dyDescent="0.2">
      <c r="A38" s="118"/>
      <c r="B38" s="106" t="s">
        <v>102</v>
      </c>
      <c r="C38" s="39" t="s">
        <v>7</v>
      </c>
      <c r="D38" s="64"/>
      <c r="E38" s="64"/>
      <c r="F38" s="64"/>
      <c r="G38" s="64"/>
      <c r="H38" s="38"/>
      <c r="I38" s="38"/>
      <c r="J38" s="38"/>
      <c r="K38" s="38">
        <v>1</v>
      </c>
      <c r="L38" s="38"/>
      <c r="M38" s="38"/>
      <c r="N38" s="38"/>
      <c r="O38" s="38">
        <v>1</v>
      </c>
      <c r="P38" s="62">
        <f>SUM(D38:O38)</f>
        <v>2</v>
      </c>
      <c r="Q38" s="36"/>
      <c r="R38" s="109">
        <f>(Q39/P38)*100%</f>
        <v>1</v>
      </c>
      <c r="S38" s="111" t="s">
        <v>105</v>
      </c>
      <c r="T38" s="116"/>
      <c r="U38" s="116"/>
    </row>
    <row r="39" spans="1:24" ht="15" customHeight="1" x14ac:dyDescent="0.2">
      <c r="A39" s="118"/>
      <c r="B39" s="107"/>
      <c r="C39" s="39" t="s">
        <v>8</v>
      </c>
      <c r="D39" s="64"/>
      <c r="E39" s="64"/>
      <c r="F39" s="64"/>
      <c r="G39" s="64"/>
      <c r="H39" s="38"/>
      <c r="I39" s="38"/>
      <c r="J39" s="38"/>
      <c r="K39" s="38">
        <v>1</v>
      </c>
      <c r="L39" s="38"/>
      <c r="M39" s="38"/>
      <c r="N39" s="38"/>
      <c r="O39" s="38">
        <v>1</v>
      </c>
      <c r="P39" s="36"/>
      <c r="Q39" s="63">
        <f>SUM(D39:O39)</f>
        <v>2</v>
      </c>
      <c r="R39" s="110"/>
      <c r="S39" s="112"/>
      <c r="T39" s="116"/>
      <c r="U39" s="116"/>
    </row>
    <row r="40" spans="1:24" ht="30" customHeight="1" x14ac:dyDescent="0.2">
      <c r="A40" s="118"/>
      <c r="B40" s="108"/>
      <c r="C40" s="40" t="s">
        <v>62</v>
      </c>
      <c r="D40" s="64"/>
      <c r="E40" s="64"/>
      <c r="F40" s="64"/>
      <c r="G40" s="64"/>
      <c r="H40" s="38"/>
      <c r="I40" s="38"/>
      <c r="J40" s="38"/>
      <c r="K40" s="38">
        <v>2</v>
      </c>
      <c r="L40" s="38"/>
      <c r="M40" s="38"/>
      <c r="N40" s="38"/>
      <c r="O40" s="38">
        <v>2</v>
      </c>
      <c r="P40" s="62">
        <v>4</v>
      </c>
      <c r="Q40" s="63">
        <f>+SUM(D40:O40)</f>
        <v>4</v>
      </c>
      <c r="R40" s="94">
        <f>+Q40/P40</f>
        <v>1</v>
      </c>
      <c r="S40" s="113"/>
      <c r="T40" s="116"/>
      <c r="U40" s="116"/>
    </row>
    <row r="41" spans="1:24" ht="15" customHeight="1" x14ac:dyDescent="0.2">
      <c r="A41" s="122"/>
      <c r="B41" s="155" t="s">
        <v>46</v>
      </c>
      <c r="C41" s="39" t="s">
        <v>7</v>
      </c>
      <c r="D41" s="64"/>
      <c r="E41" s="64"/>
      <c r="F41" s="64"/>
      <c r="G41" s="64"/>
      <c r="H41" s="38">
        <f t="shared" ref="H41:Q41" si="0">H38+H26+H32+H29</f>
        <v>2</v>
      </c>
      <c r="I41" s="38">
        <f t="shared" si="0"/>
        <v>2</v>
      </c>
      <c r="J41" s="38">
        <f t="shared" si="0"/>
        <v>2</v>
      </c>
      <c r="K41" s="38">
        <f t="shared" si="0"/>
        <v>4</v>
      </c>
      <c r="L41" s="38">
        <f t="shared" si="0"/>
        <v>2</v>
      </c>
      <c r="M41" s="38">
        <f t="shared" si="0"/>
        <v>2</v>
      </c>
      <c r="N41" s="38">
        <f t="shared" si="0"/>
        <v>2</v>
      </c>
      <c r="O41" s="38">
        <f t="shared" si="0"/>
        <v>4</v>
      </c>
      <c r="P41" s="38">
        <f t="shared" si="0"/>
        <v>20</v>
      </c>
      <c r="Q41" s="38">
        <f t="shared" si="0"/>
        <v>0</v>
      </c>
      <c r="R41" s="41"/>
      <c r="S41" s="42"/>
      <c r="T41" s="43"/>
      <c r="U41" s="44"/>
    </row>
    <row r="42" spans="1:24" ht="15" customHeight="1" x14ac:dyDescent="0.2">
      <c r="A42" s="122"/>
      <c r="B42" s="156"/>
      <c r="C42" s="39" t="s">
        <v>8</v>
      </c>
      <c r="D42" s="64"/>
      <c r="E42" s="64"/>
      <c r="F42" s="64"/>
      <c r="G42" s="64"/>
      <c r="H42" s="38">
        <f t="shared" ref="H42:Q42" si="1">H39+H27+H33+H30</f>
        <v>2</v>
      </c>
      <c r="I42" s="38">
        <f t="shared" si="1"/>
        <v>2</v>
      </c>
      <c r="J42" s="38">
        <f t="shared" si="1"/>
        <v>2</v>
      </c>
      <c r="K42" s="38">
        <f t="shared" si="1"/>
        <v>4</v>
      </c>
      <c r="L42" s="38">
        <f t="shared" si="1"/>
        <v>2</v>
      </c>
      <c r="M42" s="38">
        <f t="shared" si="1"/>
        <v>2</v>
      </c>
      <c r="N42" s="38">
        <f t="shared" si="1"/>
        <v>2</v>
      </c>
      <c r="O42" s="38">
        <f t="shared" si="1"/>
        <v>4</v>
      </c>
      <c r="P42" s="38">
        <f t="shared" si="1"/>
        <v>0</v>
      </c>
      <c r="Q42" s="38">
        <f t="shared" si="1"/>
        <v>20</v>
      </c>
      <c r="R42" s="97" t="e">
        <f>+Q42/P42</f>
        <v>#DIV/0!</v>
      </c>
      <c r="S42" s="116" t="s">
        <v>42</v>
      </c>
      <c r="T42" s="43"/>
      <c r="U42" s="44"/>
    </row>
    <row r="43" spans="1:24" ht="21.75" customHeight="1" x14ac:dyDescent="0.2">
      <c r="A43" s="122"/>
      <c r="B43" s="45"/>
      <c r="C43" s="39" t="s">
        <v>47</v>
      </c>
      <c r="D43" s="100"/>
      <c r="E43" s="100"/>
      <c r="F43" s="100"/>
      <c r="G43" s="100"/>
      <c r="H43" s="46">
        <f t="shared" ref="H43:O43" si="2">H42/H41</f>
        <v>1</v>
      </c>
      <c r="I43" s="46">
        <f t="shared" si="2"/>
        <v>1</v>
      </c>
      <c r="J43" s="46">
        <f t="shared" si="2"/>
        <v>1</v>
      </c>
      <c r="K43" s="46">
        <f t="shared" si="2"/>
        <v>1</v>
      </c>
      <c r="L43" s="46">
        <f t="shared" si="2"/>
        <v>1</v>
      </c>
      <c r="M43" s="46">
        <f t="shared" si="2"/>
        <v>1</v>
      </c>
      <c r="N43" s="46">
        <f t="shared" si="2"/>
        <v>1</v>
      </c>
      <c r="O43" s="46">
        <f t="shared" si="2"/>
        <v>1</v>
      </c>
      <c r="P43" s="157">
        <f>+Q42/P41</f>
        <v>1</v>
      </c>
      <c r="Q43" s="158"/>
      <c r="R43" s="98"/>
      <c r="S43" s="116"/>
      <c r="T43" s="43"/>
      <c r="U43" s="44"/>
    </row>
    <row r="44" spans="1:24" x14ac:dyDescent="0.2">
      <c r="A44" s="122"/>
      <c r="B44" s="125" t="s">
        <v>12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</row>
    <row r="45" spans="1:24" x14ac:dyDescent="0.2">
      <c r="A45" s="122"/>
      <c r="B45" s="47" t="s">
        <v>13</v>
      </c>
      <c r="C45" s="48">
        <v>1</v>
      </c>
      <c r="D45" s="132" t="s">
        <v>16</v>
      </c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4"/>
      <c r="P45" s="28"/>
      <c r="Q45" s="28"/>
      <c r="R45" s="95"/>
      <c r="S45" s="49"/>
      <c r="T45" s="50"/>
      <c r="U45" s="50"/>
      <c r="V45" s="50"/>
      <c r="W45" s="50"/>
      <c r="X45" s="50"/>
    </row>
    <row r="46" spans="1:24" x14ac:dyDescent="0.2">
      <c r="A46" s="122"/>
      <c r="B46" s="51" t="s">
        <v>14</v>
      </c>
      <c r="C46" s="52">
        <v>1</v>
      </c>
      <c r="D46" s="139" t="s">
        <v>17</v>
      </c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1"/>
      <c r="P46" s="28"/>
      <c r="Q46" s="28"/>
      <c r="R46" s="95"/>
      <c r="S46" s="53"/>
      <c r="T46" s="50"/>
      <c r="U46" s="50"/>
      <c r="V46" s="50"/>
      <c r="W46" s="50"/>
      <c r="X46" s="50"/>
    </row>
    <row r="47" spans="1:24" x14ac:dyDescent="0.2">
      <c r="A47" s="54"/>
      <c r="B47" s="125" t="s">
        <v>48</v>
      </c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50"/>
      <c r="W47" s="50"/>
      <c r="X47" s="50"/>
    </row>
    <row r="48" spans="1:24" x14ac:dyDescent="0.2">
      <c r="A48" s="54"/>
      <c r="B48" s="145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50"/>
      <c r="W48" s="50"/>
      <c r="X48" s="50"/>
    </row>
    <row r="49" spans="1:24" x14ac:dyDescent="0.2">
      <c r="A49" s="54"/>
      <c r="B49" s="147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50"/>
      <c r="W49" s="50"/>
      <c r="X49" s="50"/>
    </row>
    <row r="50" spans="1:24" x14ac:dyDescent="0.2">
      <c r="A50" s="54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50"/>
      <c r="W50" s="50"/>
      <c r="X50" s="50"/>
    </row>
    <row r="51" spans="1:24" x14ac:dyDescent="0.2">
      <c r="A51" s="54"/>
      <c r="B51" s="147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50"/>
      <c r="W51" s="50"/>
      <c r="X51" s="50"/>
    </row>
    <row r="52" spans="1:24" x14ac:dyDescent="0.2">
      <c r="A52" s="54"/>
      <c r="B52" s="147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50"/>
      <c r="W52" s="50"/>
      <c r="X52" s="50"/>
    </row>
    <row r="53" spans="1:24" x14ac:dyDescent="0.2">
      <c r="A53" s="54"/>
      <c r="B53" s="147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50"/>
      <c r="W53" s="50"/>
      <c r="X53" s="50"/>
    </row>
    <row r="54" spans="1:24" x14ac:dyDescent="0.2">
      <c r="A54" s="54"/>
      <c r="B54" s="147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50"/>
      <c r="W54" s="50"/>
      <c r="X54" s="50"/>
    </row>
    <row r="55" spans="1:24" x14ac:dyDescent="0.2">
      <c r="A55" s="54"/>
      <c r="B55" s="147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50"/>
      <c r="W55" s="50"/>
      <c r="X55" s="50"/>
    </row>
    <row r="56" spans="1:24" x14ac:dyDescent="0.2">
      <c r="A56" s="54"/>
      <c r="B56" s="147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50"/>
      <c r="W56" s="50"/>
      <c r="X56" s="50"/>
    </row>
    <row r="57" spans="1:24" x14ac:dyDescent="0.2">
      <c r="A57" s="54"/>
      <c r="B57" s="147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50"/>
      <c r="W57" s="50"/>
      <c r="X57" s="50"/>
    </row>
    <row r="58" spans="1:24" x14ac:dyDescent="0.2">
      <c r="A58" s="54"/>
      <c r="B58" s="147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50"/>
      <c r="W58" s="50"/>
      <c r="X58" s="50"/>
    </row>
    <row r="59" spans="1:24" x14ac:dyDescent="0.2">
      <c r="A59" s="54"/>
      <c r="B59" s="147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50"/>
      <c r="W59" s="50"/>
      <c r="X59" s="50"/>
    </row>
    <row r="60" spans="1:24" x14ac:dyDescent="0.2">
      <c r="A60" s="54"/>
      <c r="B60" s="147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50"/>
      <c r="W60" s="50"/>
      <c r="X60" s="50"/>
    </row>
    <row r="61" spans="1:24" x14ac:dyDescent="0.2">
      <c r="A61" s="54"/>
      <c r="B61" s="147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50"/>
      <c r="W61" s="50"/>
      <c r="X61" s="50"/>
    </row>
    <row r="62" spans="1:24" x14ac:dyDescent="0.2">
      <c r="A62" s="54"/>
      <c r="B62" s="147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50"/>
      <c r="W62" s="50"/>
      <c r="X62" s="50"/>
    </row>
    <row r="63" spans="1:24" ht="58.5" customHeight="1" x14ac:dyDescent="0.2">
      <c r="A63" s="122" t="s">
        <v>33</v>
      </c>
      <c r="B63" s="142" t="s">
        <v>108</v>
      </c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50"/>
      <c r="W63" s="50"/>
      <c r="X63" s="50"/>
    </row>
    <row r="64" spans="1:24" ht="54.75" customHeight="1" x14ac:dyDescent="0.2">
      <c r="A64" s="122"/>
      <c r="B64" s="143" t="s">
        <v>123</v>
      </c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50"/>
      <c r="W64" s="50"/>
      <c r="X64" s="50"/>
    </row>
    <row r="65" spans="1:24" x14ac:dyDescent="0.2">
      <c r="A65" s="54"/>
      <c r="B65" s="125" t="s">
        <v>26</v>
      </c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50"/>
      <c r="W65" s="50"/>
      <c r="X65" s="50"/>
    </row>
    <row r="66" spans="1:24" ht="33" customHeight="1" x14ac:dyDescent="0.2">
      <c r="A66" s="118" t="s">
        <v>34</v>
      </c>
      <c r="B66" s="55" t="s">
        <v>31</v>
      </c>
      <c r="C66" s="135" t="s">
        <v>27</v>
      </c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44" t="s">
        <v>32</v>
      </c>
      <c r="Q66" s="144"/>
      <c r="R66" s="144"/>
      <c r="S66" s="56" t="s">
        <v>28</v>
      </c>
      <c r="T66" s="57" t="s">
        <v>29</v>
      </c>
      <c r="U66" s="57" t="s">
        <v>30</v>
      </c>
      <c r="V66" s="50"/>
      <c r="W66" s="50"/>
      <c r="X66" s="50"/>
    </row>
    <row r="67" spans="1:24" ht="54.75" customHeight="1" x14ac:dyDescent="0.2">
      <c r="A67" s="118"/>
      <c r="B67" s="58"/>
      <c r="C67" s="137" t="s">
        <v>109</v>
      </c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8"/>
      <c r="Q67" s="138"/>
      <c r="R67" s="138"/>
      <c r="S67" s="59"/>
      <c r="T67" s="60"/>
      <c r="U67" s="60"/>
      <c r="V67" s="50"/>
      <c r="W67" s="50"/>
      <c r="X67" s="50"/>
    </row>
    <row r="68" spans="1:24" ht="54.75" customHeight="1" x14ac:dyDescent="0.2">
      <c r="A68" s="118"/>
      <c r="B68" s="58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8"/>
      <c r="Q68" s="138"/>
      <c r="R68" s="138"/>
      <c r="S68" s="59"/>
      <c r="T68" s="60"/>
      <c r="U68" s="60"/>
      <c r="V68" s="50"/>
      <c r="W68" s="50"/>
      <c r="X68" s="50"/>
    </row>
    <row r="69" spans="1:24" ht="54.75" customHeight="1" x14ac:dyDescent="0.2">
      <c r="A69" s="118"/>
      <c r="B69" s="58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8"/>
      <c r="Q69" s="138"/>
      <c r="R69" s="138"/>
      <c r="S69" s="59"/>
      <c r="T69" s="60"/>
      <c r="U69" s="60"/>
      <c r="V69" s="50"/>
      <c r="W69" s="50"/>
      <c r="X69" s="50"/>
    </row>
    <row r="70" spans="1:24" ht="39" customHeight="1" x14ac:dyDescent="0.2">
      <c r="A70" s="118"/>
      <c r="B70" s="61" t="s">
        <v>49</v>
      </c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50"/>
      <c r="W70" s="50"/>
      <c r="X70" s="50"/>
    </row>
  </sheetData>
  <mergeCells count="61">
    <mergeCell ref="C3:K3"/>
    <mergeCell ref="N3:T3"/>
    <mergeCell ref="N19:U19"/>
    <mergeCell ref="B22:M22"/>
    <mergeCell ref="N22:U22"/>
    <mergeCell ref="N12:U12"/>
    <mergeCell ref="B12:M12"/>
    <mergeCell ref="B15:M15"/>
    <mergeCell ref="N15:U15"/>
    <mergeCell ref="B5:U5"/>
    <mergeCell ref="B41:B42"/>
    <mergeCell ref="S42:S43"/>
    <mergeCell ref="B29:B31"/>
    <mergeCell ref="S29:S31"/>
    <mergeCell ref="B32:B34"/>
    <mergeCell ref="S32:S34"/>
    <mergeCell ref="R29:R30"/>
    <mergeCell ref="P43:Q43"/>
    <mergeCell ref="B10:U10"/>
    <mergeCell ref="B8:U9"/>
    <mergeCell ref="R26:R27"/>
    <mergeCell ref="R32:R33"/>
    <mergeCell ref="U26:U40"/>
    <mergeCell ref="R38:R39"/>
    <mergeCell ref="C69:O69"/>
    <mergeCell ref="B63:U63"/>
    <mergeCell ref="B64:U64"/>
    <mergeCell ref="B65:U65"/>
    <mergeCell ref="P66:R66"/>
    <mergeCell ref="B48:U62"/>
    <mergeCell ref="C68:O68"/>
    <mergeCell ref="A41:A46"/>
    <mergeCell ref="D45:O45"/>
    <mergeCell ref="C66:O66"/>
    <mergeCell ref="C67:O67"/>
    <mergeCell ref="P67:R67"/>
    <mergeCell ref="P69:R69"/>
    <mergeCell ref="A63:A64"/>
    <mergeCell ref="P68:R68"/>
    <mergeCell ref="B47:U47"/>
    <mergeCell ref="D46:O46"/>
    <mergeCell ref="A66:A70"/>
    <mergeCell ref="B1:B3"/>
    <mergeCell ref="S38:S40"/>
    <mergeCell ref="B38:B40"/>
    <mergeCell ref="B4:U4"/>
    <mergeCell ref="A10:A24"/>
    <mergeCell ref="A25:A40"/>
    <mergeCell ref="C70:U70"/>
    <mergeCell ref="B44:U44"/>
    <mergeCell ref="C1:T2"/>
    <mergeCell ref="U1:U3"/>
    <mergeCell ref="B35:B37"/>
    <mergeCell ref="R35:R36"/>
    <mergeCell ref="S35:S37"/>
    <mergeCell ref="B24:U24"/>
    <mergeCell ref="T26:T40"/>
    <mergeCell ref="B26:B28"/>
    <mergeCell ref="S26:S28"/>
    <mergeCell ref="B19:M19"/>
    <mergeCell ref="B6:U6"/>
  </mergeCells>
  <conditionalFormatting sqref="D41:R42 D43:P43 D29:O34 D38:O40">
    <cfRule type="cellIs" dxfId="21" priority="153" stopIfTrue="1" operator="equal">
      <formula>"X"</formula>
    </cfRule>
    <cfRule type="cellIs" dxfId="20" priority="198" stopIfTrue="1" operator="equal">
      <formula>1</formula>
    </cfRule>
  </conditionalFormatting>
  <conditionalFormatting sqref="C41:C43">
    <cfRule type="containsText" dxfId="19" priority="138" stopIfTrue="1" operator="containsText" text="FECHA">
      <formula>NOT(ISERROR(SEARCH("FECHA",C41)))</formula>
    </cfRule>
    <cfRule type="containsText" dxfId="18" priority="139" stopIfTrue="1" operator="containsText" text="FECHA">
      <formula>NOT(ISERROR(SEARCH("FECHA",C41)))</formula>
    </cfRule>
  </conditionalFormatting>
  <conditionalFormatting sqref="D26:O27">
    <cfRule type="cellIs" dxfId="17" priority="71" stopIfTrue="1" operator="equal">
      <formula>"X"</formula>
    </cfRule>
    <cfRule type="cellIs" dxfId="16" priority="72" stopIfTrue="1" operator="equal">
      <formula>1</formula>
    </cfRule>
  </conditionalFormatting>
  <conditionalFormatting sqref="C28 C40">
    <cfRule type="containsText" dxfId="15" priority="66" stopIfTrue="1" operator="containsText" text="NO TRABAJADORES ASISTIERON">
      <formula>NOT(ISERROR(SEARCH("NO TRABAJADORES ASISTIERON",C28)))</formula>
    </cfRule>
  </conditionalFormatting>
  <conditionalFormatting sqref="D26:O26">
    <cfRule type="containsText" dxfId="14" priority="65" stopIfTrue="1" operator="containsText" text="1">
      <formula>NOT(ISERROR(SEARCH("1",D26)))</formula>
    </cfRule>
  </conditionalFormatting>
  <conditionalFormatting sqref="D38:O38">
    <cfRule type="containsText" dxfId="13" priority="60" stopIfTrue="1" operator="containsText" text="1">
      <formula>NOT(ISERROR(SEARCH("1",D38)))</formula>
    </cfRule>
  </conditionalFormatting>
  <conditionalFormatting sqref="D28:O28">
    <cfRule type="cellIs" dxfId="12" priority="50" stopIfTrue="1" operator="equal">
      <formula>"X"</formula>
    </cfRule>
    <cfRule type="cellIs" dxfId="11" priority="51" stopIfTrue="1" operator="equal">
      <formula>1</formula>
    </cfRule>
  </conditionalFormatting>
  <conditionalFormatting sqref="D28:O28">
    <cfRule type="cellIs" dxfId="10" priority="48" stopIfTrue="1" operator="between">
      <formula>1</formula>
      <formula>31</formula>
    </cfRule>
    <cfRule type="containsText" dxfId="9" priority="49" stopIfTrue="1" operator="containsText" text="1-31">
      <formula>NOT(ISERROR(SEARCH("1-31",D28)))</formula>
    </cfRule>
  </conditionalFormatting>
  <conditionalFormatting sqref="D41:Q42 D43:P43">
    <cfRule type="top10" dxfId="8" priority="241" stopIfTrue="1" bottom="1" rank="32"/>
  </conditionalFormatting>
  <conditionalFormatting sqref="C31">
    <cfRule type="containsText" dxfId="7" priority="30" stopIfTrue="1" operator="containsText" text="NO TRABAJADORES ASISTIERON">
      <formula>NOT(ISERROR(SEARCH("NO TRABAJADORES ASISTIERON",C31)))</formula>
    </cfRule>
  </conditionalFormatting>
  <conditionalFormatting sqref="D29:O29">
    <cfRule type="containsText" dxfId="6" priority="26" stopIfTrue="1" operator="containsText" text="1">
      <formula>NOT(ISERROR(SEARCH("1",D29)))</formula>
    </cfRule>
  </conditionalFormatting>
  <conditionalFormatting sqref="D32:O32">
    <cfRule type="containsText" dxfId="5" priority="19" stopIfTrue="1" operator="containsText" text="1">
      <formula>NOT(ISERROR(SEARCH("1",D32)))</formula>
    </cfRule>
  </conditionalFormatting>
  <conditionalFormatting sqref="C34">
    <cfRule type="containsText" dxfId="4" priority="8" stopIfTrue="1" operator="containsText" text="NO TRABAJADORES ASISTIERON">
      <formula>NOT(ISERROR(SEARCH("NO TRABAJADORES ASISTIERON",C34)))</formula>
    </cfRule>
  </conditionalFormatting>
  <conditionalFormatting sqref="D35:O37">
    <cfRule type="cellIs" dxfId="3" priority="3" stopIfTrue="1" operator="equal">
      <formula>"X"</formula>
    </cfRule>
    <cfRule type="cellIs" dxfId="2" priority="4" stopIfTrue="1" operator="equal">
      <formula>1</formula>
    </cfRule>
  </conditionalFormatting>
  <conditionalFormatting sqref="D35:O35">
    <cfRule type="containsText" dxfId="1" priority="2" stopIfTrue="1" operator="containsText" text="1">
      <formula>NOT(ISERROR(SEARCH("1",D35)))</formula>
    </cfRule>
  </conditionalFormatting>
  <conditionalFormatting sqref="C37">
    <cfRule type="containsText" dxfId="0" priority="1" stopIfTrue="1" operator="containsText" text="NO TRABAJADORES ASISTIERON">
      <formula>NOT(ISERROR(SEARCH("NO TRABAJADORES ASISTIERON",C37)))</formula>
    </cfRule>
  </conditionalFormatting>
  <printOptions horizontalCentered="1"/>
  <pageMargins left="0.51181102362204722" right="0.51181102362204722" top="0.55118110236220474" bottom="0.55118110236220474" header="0" footer="0"/>
  <pageSetup paperSize="9" scale="64" fitToHeight="2" orientation="landscape" r:id="rId1"/>
  <rowBreaks count="1" manualBreakCount="1">
    <brk id="4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7"/>
  <sheetViews>
    <sheetView zoomScaleNormal="100" zoomScaleSheetLayoutView="100" workbookViewId="0">
      <selection activeCell="D1" sqref="D1:G2"/>
    </sheetView>
  </sheetViews>
  <sheetFormatPr baseColWidth="10" defaultColWidth="3.28515625" defaultRowHeight="12.75" x14ac:dyDescent="0.2"/>
  <cols>
    <col min="1" max="1" width="10.7109375" style="1" bestFit="1" customWidth="1"/>
    <col min="2" max="2" width="5.7109375" style="3" bestFit="1" customWidth="1"/>
    <col min="3" max="3" width="22" style="1" bestFit="1" customWidth="1"/>
    <col min="4" max="4" width="17.42578125" style="1" customWidth="1"/>
    <col min="5" max="5" width="22.28515625" style="1" bestFit="1" customWidth="1"/>
    <col min="6" max="7" width="22.28515625" style="1" customWidth="1"/>
    <col min="8" max="8" width="26.140625" style="1" customWidth="1"/>
    <col min="9" max="16384" width="3.28515625" style="1"/>
  </cols>
  <sheetData>
    <row r="1" spans="1:9" s="20" customFormat="1" ht="21" customHeight="1" x14ac:dyDescent="0.2">
      <c r="B1" s="199"/>
      <c r="C1" s="199"/>
      <c r="D1" s="200" t="s">
        <v>129</v>
      </c>
      <c r="E1" s="200"/>
      <c r="F1" s="200"/>
      <c r="G1" s="200"/>
      <c r="H1" s="197" t="s">
        <v>100</v>
      </c>
    </row>
    <row r="2" spans="1:9" s="20" customFormat="1" ht="21" customHeight="1" x14ac:dyDescent="0.2">
      <c r="B2" s="199"/>
      <c r="C2" s="199"/>
      <c r="D2" s="200"/>
      <c r="E2" s="200"/>
      <c r="F2" s="200"/>
      <c r="G2" s="200"/>
      <c r="H2" s="198"/>
    </row>
    <row r="3" spans="1:9" s="20" customFormat="1" ht="21" customHeight="1" x14ac:dyDescent="0.2">
      <c r="B3" s="199"/>
      <c r="C3" s="199"/>
      <c r="D3" s="169" t="s">
        <v>54</v>
      </c>
      <c r="E3" s="169"/>
      <c r="F3" s="169" t="s">
        <v>55</v>
      </c>
      <c r="G3" s="169"/>
      <c r="H3" s="198"/>
    </row>
    <row r="4" spans="1:9" s="20" customFormat="1" ht="7.5" customHeight="1" x14ac:dyDescent="0.2">
      <c r="B4" s="21"/>
      <c r="C4" s="22"/>
      <c r="D4" s="22"/>
      <c r="E4" s="22"/>
      <c r="F4" s="22"/>
      <c r="G4" s="22"/>
      <c r="H4" s="22"/>
      <c r="I4" s="23"/>
    </row>
    <row r="5" spans="1:9" x14ac:dyDescent="0.2">
      <c r="A5" s="165"/>
      <c r="B5" s="174" t="s">
        <v>51</v>
      </c>
      <c r="C5" s="174"/>
      <c r="D5" s="174"/>
      <c r="E5" s="174"/>
      <c r="F5" s="174"/>
      <c r="G5" s="174"/>
      <c r="H5" s="174"/>
    </row>
    <row r="6" spans="1:9" ht="38.25" x14ac:dyDescent="0.2">
      <c r="A6" s="165"/>
      <c r="B6" s="12" t="s">
        <v>31</v>
      </c>
      <c r="C6" s="175" t="s">
        <v>52</v>
      </c>
      <c r="D6" s="176"/>
      <c r="E6" s="177"/>
      <c r="F6" s="12" t="s">
        <v>19</v>
      </c>
      <c r="G6" s="12" t="s">
        <v>50</v>
      </c>
      <c r="H6" s="12" t="s">
        <v>18</v>
      </c>
    </row>
    <row r="7" spans="1:9" ht="26.25" customHeight="1" x14ac:dyDescent="0.2">
      <c r="A7" s="165"/>
      <c r="B7" s="12">
        <v>1</v>
      </c>
      <c r="C7" s="175" t="str">
        <f>+PROGRAMA!B26</f>
        <v>Implementación de PROTOCOLO DE BIOSEGURIDAD ANTE EL COVID, SEGUIMIENTO DE CASOS y entrega de EPP</v>
      </c>
      <c r="D7" s="176"/>
      <c r="E7" s="177"/>
      <c r="F7" s="14">
        <f>+PROGRAMA!P28</f>
        <v>30</v>
      </c>
      <c r="G7" s="14">
        <f>+PROGRAMA!Q28</f>
        <v>30</v>
      </c>
      <c r="H7" s="15">
        <f>G7/F7</f>
        <v>1</v>
      </c>
    </row>
    <row r="8" spans="1:9" ht="25.5" customHeight="1" x14ac:dyDescent="0.2">
      <c r="A8" s="165"/>
      <c r="B8" s="12">
        <v>2</v>
      </c>
      <c r="C8" s="175" t="str">
        <f>+PROGRAMA!B29</f>
        <v>Identificación,y Actualización de normatividad, gestión y seguimiento de vacunación del personal</v>
      </c>
      <c r="D8" s="176"/>
      <c r="E8" s="177"/>
      <c r="F8" s="14">
        <f>+PROGRAMA!P31</f>
        <v>2</v>
      </c>
      <c r="G8" s="14">
        <f>+PROGRAMA!Q31</f>
        <v>2</v>
      </c>
      <c r="H8" s="15">
        <f>G8/F8</f>
        <v>1</v>
      </c>
    </row>
    <row r="9" spans="1:9" x14ac:dyDescent="0.2">
      <c r="A9" s="165"/>
      <c r="B9" s="12">
        <v>3</v>
      </c>
      <c r="C9" s="175" t="str">
        <f>+PROGRAMA!B32</f>
        <v>capacitación en Medidas preventivas COVID-19  y bioseguridad</v>
      </c>
      <c r="D9" s="176"/>
      <c r="E9" s="177"/>
      <c r="F9" s="14">
        <f>+PROGRAMA!P34</f>
        <v>30</v>
      </c>
      <c r="G9" s="14">
        <f>+PROGRAMA!Q34</f>
        <v>31</v>
      </c>
      <c r="H9" s="15">
        <f>G9/F9</f>
        <v>1.0333333333333334</v>
      </c>
    </row>
    <row r="10" spans="1:9" x14ac:dyDescent="0.2">
      <c r="A10" s="165"/>
      <c r="B10" s="12">
        <v>4</v>
      </c>
      <c r="C10" s="175" t="str">
        <f>+PROGRAMA!B35</f>
        <v>capacitación en Uso, cuidado, mantenimiento, almacenamiento y reposición de EPP</v>
      </c>
      <c r="D10" s="176"/>
      <c r="E10" s="177"/>
      <c r="F10" s="14">
        <f>+PROGRAMA!P37</f>
        <v>30</v>
      </c>
      <c r="G10" s="14">
        <f>+PROGRAMA!Q37</f>
        <v>8</v>
      </c>
      <c r="H10" s="15">
        <f>G10/F10</f>
        <v>0.26666666666666666</v>
      </c>
    </row>
    <row r="11" spans="1:9" x14ac:dyDescent="0.2">
      <c r="A11" s="165"/>
      <c r="B11" s="12">
        <v>5</v>
      </c>
      <c r="C11" s="175" t="str">
        <f>+PROGRAMA!B38</f>
        <v>Seguimiento de pve y replanteamiento  de acciones</v>
      </c>
      <c r="D11" s="176"/>
      <c r="E11" s="177"/>
      <c r="F11" s="14">
        <f>+PROGRAMA!P40</f>
        <v>4</v>
      </c>
      <c r="G11" s="14">
        <f>+PROGRAMA!Q40</f>
        <v>4</v>
      </c>
      <c r="H11" s="15">
        <f>G11/F11</f>
        <v>1</v>
      </c>
    </row>
    <row r="12" spans="1:9" ht="18.75" customHeight="1" x14ac:dyDescent="0.2">
      <c r="A12" s="165"/>
      <c r="B12" s="13"/>
      <c r="C12" s="16"/>
      <c r="D12" s="16"/>
      <c r="E12" s="16"/>
      <c r="F12" s="17"/>
      <c r="G12" s="16" t="s">
        <v>22</v>
      </c>
      <c r="H12" s="18">
        <f>AVERAGE(H7:H11)</f>
        <v>0.86</v>
      </c>
    </row>
    <row r="13" spans="1:9" s="11" customFormat="1" ht="12.75" customHeight="1" x14ac:dyDescent="0.2">
      <c r="A13" s="165"/>
      <c r="B13" s="171" t="s">
        <v>48</v>
      </c>
      <c r="C13" s="172"/>
      <c r="D13" s="172"/>
      <c r="E13" s="172"/>
      <c r="F13" s="172"/>
      <c r="G13" s="172"/>
      <c r="H13" s="173"/>
    </row>
    <row r="14" spans="1:9" x14ac:dyDescent="0.2">
      <c r="A14" s="165"/>
      <c r="B14" s="13"/>
      <c r="C14" s="170"/>
      <c r="D14" s="170"/>
      <c r="E14" s="170"/>
      <c r="F14" s="170"/>
      <c r="G14" s="170"/>
      <c r="H14" s="170"/>
    </row>
    <row r="15" spans="1:9" x14ac:dyDescent="0.2">
      <c r="A15" s="165"/>
      <c r="B15" s="13"/>
      <c r="C15" s="170"/>
      <c r="D15" s="170"/>
      <c r="E15" s="170"/>
      <c r="F15" s="170"/>
      <c r="G15" s="170"/>
      <c r="H15" s="170"/>
    </row>
    <row r="16" spans="1:9" x14ac:dyDescent="0.2">
      <c r="A16" s="165"/>
      <c r="B16" s="13"/>
      <c r="C16" s="170"/>
      <c r="D16" s="170"/>
      <c r="E16" s="170"/>
      <c r="F16" s="170"/>
      <c r="G16" s="170"/>
      <c r="H16" s="170"/>
    </row>
    <row r="17" spans="1:8" x14ac:dyDescent="0.2">
      <c r="A17" s="165"/>
      <c r="B17" s="13"/>
      <c r="C17" s="170"/>
      <c r="D17" s="170"/>
      <c r="E17" s="170"/>
      <c r="F17" s="170"/>
      <c r="G17" s="170"/>
      <c r="H17" s="170"/>
    </row>
    <row r="18" spans="1:8" x14ac:dyDescent="0.2">
      <c r="A18" s="165"/>
      <c r="B18" s="13"/>
      <c r="C18" s="170"/>
      <c r="D18" s="170"/>
      <c r="E18" s="170"/>
      <c r="F18" s="170"/>
      <c r="G18" s="170"/>
      <c r="H18" s="170"/>
    </row>
    <row r="19" spans="1:8" x14ac:dyDescent="0.2">
      <c r="A19" s="165"/>
      <c r="B19" s="13"/>
      <c r="C19" s="170"/>
      <c r="D19" s="170"/>
      <c r="E19" s="170"/>
      <c r="F19" s="170"/>
      <c r="G19" s="170"/>
      <c r="H19" s="170"/>
    </row>
    <row r="20" spans="1:8" x14ac:dyDescent="0.2">
      <c r="A20" s="165"/>
      <c r="B20" s="13"/>
      <c r="C20" s="170"/>
      <c r="D20" s="170"/>
      <c r="E20" s="170"/>
      <c r="F20" s="170"/>
      <c r="G20" s="170"/>
      <c r="H20" s="170"/>
    </row>
    <row r="21" spans="1:8" x14ac:dyDescent="0.2">
      <c r="A21" s="165"/>
      <c r="B21" s="13"/>
      <c r="C21" s="170"/>
      <c r="D21" s="170"/>
      <c r="E21" s="170"/>
      <c r="F21" s="170"/>
      <c r="G21" s="170"/>
      <c r="H21" s="170"/>
    </row>
    <row r="22" spans="1:8" x14ac:dyDescent="0.2">
      <c r="A22" s="165"/>
      <c r="B22" s="13"/>
      <c r="C22" s="170"/>
      <c r="D22" s="170"/>
      <c r="E22" s="170"/>
      <c r="F22" s="170"/>
      <c r="G22" s="170"/>
      <c r="H22" s="170"/>
    </row>
    <row r="23" spans="1:8" x14ac:dyDescent="0.2">
      <c r="A23" s="165"/>
      <c r="B23" s="13"/>
      <c r="C23" s="170"/>
      <c r="D23" s="170"/>
      <c r="E23" s="170"/>
      <c r="F23" s="170"/>
      <c r="G23" s="170"/>
      <c r="H23" s="170"/>
    </row>
    <row r="24" spans="1:8" x14ac:dyDescent="0.2">
      <c r="A24" s="165"/>
      <c r="B24" s="13"/>
      <c r="C24" s="170"/>
      <c r="D24" s="170"/>
      <c r="E24" s="170"/>
      <c r="F24" s="170"/>
      <c r="G24" s="170"/>
      <c r="H24" s="170"/>
    </row>
    <row r="25" spans="1:8" x14ac:dyDescent="0.2">
      <c r="A25" s="165"/>
      <c r="B25" s="13"/>
      <c r="C25" s="170"/>
      <c r="D25" s="170"/>
      <c r="E25" s="170"/>
      <c r="F25" s="170"/>
      <c r="G25" s="170"/>
      <c r="H25" s="170"/>
    </row>
    <row r="26" spans="1:8" x14ac:dyDescent="0.2">
      <c r="A26" s="165"/>
      <c r="B26" s="13"/>
      <c r="C26" s="170"/>
      <c r="D26" s="170"/>
      <c r="E26" s="170"/>
      <c r="F26" s="170"/>
      <c r="G26" s="170"/>
      <c r="H26" s="170"/>
    </row>
    <row r="27" spans="1:8" x14ac:dyDescent="0.2">
      <c r="A27" s="165"/>
      <c r="B27" s="13"/>
      <c r="C27" s="170"/>
      <c r="D27" s="170"/>
      <c r="E27" s="170"/>
      <c r="F27" s="170"/>
      <c r="G27" s="170"/>
      <c r="H27" s="170"/>
    </row>
    <row r="28" spans="1:8" ht="37.5" customHeight="1" x14ac:dyDescent="0.2">
      <c r="A28" s="165"/>
      <c r="B28" s="13"/>
      <c r="C28" s="170"/>
      <c r="D28" s="170"/>
      <c r="E28" s="170"/>
      <c r="F28" s="170"/>
      <c r="G28" s="170"/>
      <c r="H28" s="170"/>
    </row>
    <row r="29" spans="1:8" x14ac:dyDescent="0.2">
      <c r="A29" s="165"/>
      <c r="B29" s="13"/>
      <c r="C29" s="170"/>
      <c r="D29" s="170"/>
      <c r="E29" s="170"/>
      <c r="F29" s="170"/>
      <c r="G29" s="170"/>
      <c r="H29" s="170"/>
    </row>
    <row r="30" spans="1:8" s="4" customFormat="1" x14ac:dyDescent="0.2">
      <c r="A30" s="165"/>
    </row>
    <row r="31" spans="1:8" x14ac:dyDescent="0.2">
      <c r="A31" s="165"/>
      <c r="B31" s="183" t="s">
        <v>124</v>
      </c>
      <c r="C31" s="184"/>
      <c r="D31" s="184"/>
      <c r="E31" s="184"/>
      <c r="F31" s="184"/>
      <c r="G31" s="184"/>
      <c r="H31" s="185"/>
    </row>
    <row r="32" spans="1:8" x14ac:dyDescent="0.2">
      <c r="A32" s="165"/>
      <c r="B32" s="186"/>
      <c r="C32" s="187"/>
      <c r="D32" s="187"/>
      <c r="E32" s="187"/>
      <c r="F32" s="187"/>
      <c r="G32" s="187"/>
      <c r="H32" s="188"/>
    </row>
    <row r="33" spans="1:8" x14ac:dyDescent="0.2">
      <c r="A33" s="165"/>
      <c r="B33" s="186"/>
      <c r="C33" s="187"/>
      <c r="D33" s="187"/>
      <c r="E33" s="187"/>
      <c r="F33" s="187"/>
      <c r="G33" s="187"/>
      <c r="H33" s="188"/>
    </row>
    <row r="34" spans="1:8" x14ac:dyDescent="0.2">
      <c r="A34" s="165"/>
      <c r="B34" s="189"/>
      <c r="C34" s="190"/>
      <c r="D34" s="190"/>
      <c r="E34" s="190"/>
      <c r="F34" s="190"/>
      <c r="G34" s="190"/>
      <c r="H34" s="191"/>
    </row>
    <row r="35" spans="1:8" ht="12.75" customHeight="1" x14ac:dyDescent="0.2">
      <c r="A35" s="165"/>
      <c r="B35" s="192" t="s">
        <v>110</v>
      </c>
      <c r="C35" s="184"/>
      <c r="D35" s="184"/>
      <c r="E35" s="184"/>
      <c r="F35" s="184"/>
      <c r="G35" s="184"/>
      <c r="H35" s="185"/>
    </row>
    <row r="36" spans="1:8" x14ac:dyDescent="0.2">
      <c r="A36" s="165"/>
      <c r="B36" s="186"/>
      <c r="C36" s="187"/>
      <c r="D36" s="187"/>
      <c r="E36" s="187"/>
      <c r="F36" s="187"/>
      <c r="G36" s="187"/>
      <c r="H36" s="188"/>
    </row>
    <row r="37" spans="1:8" x14ac:dyDescent="0.2">
      <c r="A37" s="165"/>
      <c r="B37" s="186"/>
      <c r="C37" s="187"/>
      <c r="D37" s="187"/>
      <c r="E37" s="187"/>
      <c r="F37" s="187"/>
      <c r="G37" s="187"/>
      <c r="H37" s="188"/>
    </row>
    <row r="38" spans="1:8" x14ac:dyDescent="0.2">
      <c r="A38" s="166"/>
      <c r="B38" s="189"/>
      <c r="C38" s="190"/>
      <c r="D38" s="190"/>
      <c r="E38" s="190"/>
      <c r="F38" s="190"/>
      <c r="G38" s="190"/>
      <c r="H38" s="191"/>
    </row>
    <row r="39" spans="1:8" x14ac:dyDescent="0.2">
      <c r="A39" s="7"/>
    </row>
    <row r="40" spans="1:8" x14ac:dyDescent="0.2">
      <c r="A40" s="167" t="s">
        <v>34</v>
      </c>
    </row>
    <row r="41" spans="1:8" x14ac:dyDescent="0.2">
      <c r="A41" s="168"/>
      <c r="B41" s="8" t="s">
        <v>31</v>
      </c>
      <c r="C41" s="193" t="s">
        <v>27</v>
      </c>
      <c r="D41" s="194"/>
      <c r="E41" s="193" t="s">
        <v>32</v>
      </c>
      <c r="F41" s="194"/>
      <c r="G41" s="6" t="s">
        <v>28</v>
      </c>
      <c r="H41" s="5" t="s">
        <v>29</v>
      </c>
    </row>
    <row r="42" spans="1:8" ht="44.25" customHeight="1" x14ac:dyDescent="0.2">
      <c r="A42" s="168"/>
      <c r="B42" s="9">
        <v>1</v>
      </c>
      <c r="C42" s="195" t="s">
        <v>125</v>
      </c>
      <c r="D42" s="196"/>
      <c r="E42" s="181" t="s">
        <v>126</v>
      </c>
      <c r="F42" s="182"/>
      <c r="G42" s="2"/>
      <c r="H42" s="2"/>
    </row>
    <row r="43" spans="1:8" x14ac:dyDescent="0.2">
      <c r="A43" s="168"/>
      <c r="B43" s="9"/>
      <c r="C43" s="181"/>
      <c r="D43" s="182"/>
      <c r="E43" s="181"/>
      <c r="F43" s="182"/>
      <c r="G43" s="2"/>
      <c r="H43" s="2"/>
    </row>
    <row r="44" spans="1:8" x14ac:dyDescent="0.2">
      <c r="A44" s="168"/>
      <c r="B44" s="9"/>
      <c r="C44" s="181"/>
      <c r="D44" s="182"/>
      <c r="E44" s="181"/>
      <c r="F44" s="182"/>
      <c r="G44" s="2"/>
      <c r="H44" s="2"/>
    </row>
    <row r="45" spans="1:8" x14ac:dyDescent="0.2">
      <c r="A45" s="168"/>
      <c r="B45" s="9"/>
      <c r="C45" s="181"/>
      <c r="D45" s="182"/>
      <c r="E45" s="181"/>
      <c r="F45" s="182"/>
      <c r="G45" s="2"/>
      <c r="H45" s="2"/>
    </row>
    <row r="46" spans="1:8" ht="36.75" customHeight="1" x14ac:dyDescent="0.2">
      <c r="A46" s="168"/>
      <c r="B46" s="180" t="s">
        <v>49</v>
      </c>
      <c r="C46" s="180"/>
      <c r="D46" s="178" t="s">
        <v>127</v>
      </c>
      <c r="E46" s="179"/>
      <c r="F46" s="179"/>
      <c r="G46" s="179"/>
      <c r="H46" s="179"/>
    </row>
    <row r="47" spans="1:8" x14ac:dyDescent="0.2">
      <c r="A47" s="19"/>
      <c r="B47" s="19"/>
      <c r="C47" s="10"/>
      <c r="D47" s="10"/>
      <c r="E47" s="10"/>
      <c r="F47" s="10"/>
      <c r="G47" s="10"/>
      <c r="H47" s="10"/>
    </row>
  </sheetData>
  <sheetProtection selectLockedCells="1"/>
  <dataConsolidate/>
  <mergeCells count="30">
    <mergeCell ref="C42:D42"/>
    <mergeCell ref="C43:D43"/>
    <mergeCell ref="C45:D45"/>
    <mergeCell ref="C11:E11"/>
    <mergeCell ref="H1:H3"/>
    <mergeCell ref="B1:C3"/>
    <mergeCell ref="D1:G2"/>
    <mergeCell ref="D3:E3"/>
    <mergeCell ref="C9:E9"/>
    <mergeCell ref="C10:E10"/>
    <mergeCell ref="B46:C46"/>
    <mergeCell ref="C44:D44"/>
    <mergeCell ref="E42:F42"/>
    <mergeCell ref="E43:F43"/>
    <mergeCell ref="B31:H34"/>
    <mergeCell ref="E45:F45"/>
    <mergeCell ref="E44:F44"/>
    <mergeCell ref="B35:H38"/>
    <mergeCell ref="E41:F41"/>
    <mergeCell ref="C41:D41"/>
    <mergeCell ref="A5:A38"/>
    <mergeCell ref="A40:A46"/>
    <mergeCell ref="F3:G3"/>
    <mergeCell ref="C14:H29"/>
    <mergeCell ref="B13:H13"/>
    <mergeCell ref="B5:H5"/>
    <mergeCell ref="C6:E6"/>
    <mergeCell ref="C7:E7"/>
    <mergeCell ref="C8:E8"/>
    <mergeCell ref="D46:H46"/>
  </mergeCells>
  <printOptions horizontalCentered="1"/>
  <pageMargins left="0.39370078740157483" right="0.51181102362204722" top="0.59055118110236227" bottom="0.55118110236220474" header="0" footer="0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S67"/>
  <sheetViews>
    <sheetView zoomScale="80" zoomScaleNormal="80" zoomScaleSheetLayoutView="100" workbookViewId="0">
      <selection activeCell="E1" sqref="E1:R2"/>
    </sheetView>
  </sheetViews>
  <sheetFormatPr baseColWidth="10" defaultRowHeight="16.5" x14ac:dyDescent="0.3"/>
  <cols>
    <col min="1" max="1" width="11.42578125" style="80"/>
    <col min="2" max="2" width="35" style="80" customWidth="1"/>
    <col min="3" max="3" width="3.7109375" style="80" customWidth="1"/>
    <col min="4" max="4" width="9.7109375" style="80" customWidth="1"/>
    <col min="5" max="5" width="5.7109375" style="80" customWidth="1"/>
    <col min="6" max="6" width="3" style="80" bestFit="1" customWidth="1"/>
    <col min="7" max="7" width="11.5703125" style="80" customWidth="1"/>
    <col min="8" max="8" width="3" style="80" bestFit="1" customWidth="1"/>
    <col min="9" max="9" width="4.5703125" style="80" customWidth="1"/>
    <col min="10" max="10" width="3" style="80" bestFit="1" customWidth="1"/>
    <col min="11" max="11" width="5" style="80" customWidth="1"/>
    <col min="12" max="12" width="4.140625" style="80" customWidth="1"/>
    <col min="13" max="13" width="3.5703125" style="80" customWidth="1"/>
    <col min="14" max="14" width="6.42578125" style="80" customWidth="1"/>
    <col min="15" max="15" width="4.5703125" style="80" customWidth="1"/>
    <col min="16" max="16" width="4.28515625" style="80" customWidth="1"/>
    <col min="17" max="17" width="16.140625" style="80" customWidth="1"/>
    <col min="18" max="18" width="25" style="80" customWidth="1"/>
    <col min="19" max="19" width="46.5703125" style="80" customWidth="1"/>
    <col min="20" max="16384" width="11.42578125" style="80"/>
  </cols>
  <sheetData>
    <row r="1" spans="2:19" s="20" customFormat="1" ht="21" customHeight="1" x14ac:dyDescent="0.2">
      <c r="B1" s="199"/>
      <c r="C1" s="199"/>
      <c r="D1" s="199"/>
      <c r="E1" s="200" t="s">
        <v>128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197" t="s">
        <v>100</v>
      </c>
    </row>
    <row r="2" spans="2:19" s="20" customFormat="1" ht="21" customHeight="1" x14ac:dyDescent="0.2">
      <c r="B2" s="199"/>
      <c r="C2" s="199"/>
      <c r="D2" s="199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198"/>
    </row>
    <row r="3" spans="2:19" s="20" customFormat="1" ht="21" customHeight="1" x14ac:dyDescent="0.2">
      <c r="B3" s="199"/>
      <c r="C3" s="199"/>
      <c r="D3" s="199"/>
      <c r="E3" s="169" t="s">
        <v>54</v>
      </c>
      <c r="F3" s="169"/>
      <c r="G3" s="169"/>
      <c r="H3" s="169"/>
      <c r="I3" s="169"/>
      <c r="J3" s="169"/>
      <c r="K3" s="169"/>
      <c r="L3" s="169"/>
      <c r="M3" s="169" t="s">
        <v>55</v>
      </c>
      <c r="N3" s="169"/>
      <c r="O3" s="169"/>
      <c r="P3" s="169"/>
      <c r="Q3" s="169"/>
      <c r="R3" s="169"/>
      <c r="S3" s="198"/>
    </row>
    <row r="4" spans="2:19" x14ac:dyDescent="0.3">
      <c r="B4" s="85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9"/>
    </row>
    <row r="5" spans="2:19" customFormat="1" ht="18" customHeight="1" x14ac:dyDescent="0.25">
      <c r="B5" s="219" t="s">
        <v>68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</row>
    <row r="6" spans="2:19" customFormat="1" ht="48.75" customHeight="1" x14ac:dyDescent="0.25">
      <c r="B6" s="220" t="s">
        <v>15</v>
      </c>
      <c r="C6" s="220"/>
      <c r="D6" s="221" t="s">
        <v>69</v>
      </c>
      <c r="E6" s="221"/>
      <c r="F6" s="221"/>
      <c r="G6" s="88" t="s">
        <v>70</v>
      </c>
      <c r="H6" s="220" t="s">
        <v>71</v>
      </c>
      <c r="I6" s="220"/>
      <c r="J6" s="220"/>
      <c r="K6" s="222" t="s">
        <v>66</v>
      </c>
      <c r="L6" s="223"/>
      <c r="M6" s="223"/>
      <c r="N6" s="223"/>
      <c r="O6" s="223"/>
      <c r="P6" s="223"/>
      <c r="Q6" s="223"/>
      <c r="R6" s="223"/>
      <c r="S6" s="87" t="s">
        <v>67</v>
      </c>
    </row>
    <row r="7" spans="2:19" customFormat="1" ht="23.1" customHeight="1" x14ac:dyDescent="0.3">
      <c r="B7" s="227" t="s">
        <v>72</v>
      </c>
      <c r="C7" s="228"/>
      <c r="D7" s="229">
        <v>0</v>
      </c>
      <c r="E7" s="230"/>
      <c r="F7" s="231"/>
      <c r="G7" s="70">
        <v>30</v>
      </c>
      <c r="H7" s="232">
        <f t="shared" ref="H7:H19" si="0">+D7/G7</f>
        <v>0</v>
      </c>
      <c r="I7" s="232"/>
      <c r="J7" s="232"/>
      <c r="K7" s="210" t="s">
        <v>111</v>
      </c>
      <c r="L7" s="211"/>
      <c r="M7" s="211"/>
      <c r="N7" s="211"/>
      <c r="O7" s="211"/>
      <c r="P7" s="211"/>
      <c r="Q7" s="211"/>
      <c r="R7" s="212"/>
      <c r="S7" s="224" t="s">
        <v>112</v>
      </c>
    </row>
    <row r="8" spans="2:19" customFormat="1" ht="23.1" customHeight="1" x14ac:dyDescent="0.3">
      <c r="B8" s="227" t="s">
        <v>73</v>
      </c>
      <c r="C8" s="228"/>
      <c r="D8" s="229">
        <v>0</v>
      </c>
      <c r="E8" s="230"/>
      <c r="F8" s="231"/>
      <c r="G8" s="70">
        <v>30</v>
      </c>
      <c r="H8" s="232">
        <f t="shared" si="0"/>
        <v>0</v>
      </c>
      <c r="I8" s="232"/>
      <c r="J8" s="232"/>
      <c r="K8" s="213"/>
      <c r="L8" s="214"/>
      <c r="M8" s="214"/>
      <c r="N8" s="214"/>
      <c r="O8" s="214"/>
      <c r="P8" s="214"/>
      <c r="Q8" s="214"/>
      <c r="R8" s="215"/>
      <c r="S8" s="225"/>
    </row>
    <row r="9" spans="2:19" customFormat="1" ht="23.1" customHeight="1" x14ac:dyDescent="0.3">
      <c r="B9" s="227" t="s">
        <v>74</v>
      </c>
      <c r="C9" s="228"/>
      <c r="D9" s="229">
        <v>0</v>
      </c>
      <c r="E9" s="230"/>
      <c r="F9" s="231"/>
      <c r="G9" s="70">
        <v>30</v>
      </c>
      <c r="H9" s="232">
        <f t="shared" si="0"/>
        <v>0</v>
      </c>
      <c r="I9" s="232"/>
      <c r="J9" s="232"/>
      <c r="K9" s="213"/>
      <c r="L9" s="214"/>
      <c r="M9" s="214"/>
      <c r="N9" s="214"/>
      <c r="O9" s="214"/>
      <c r="P9" s="214"/>
      <c r="Q9" s="214"/>
      <c r="R9" s="215"/>
      <c r="S9" s="225"/>
    </row>
    <row r="10" spans="2:19" customFormat="1" ht="23.1" customHeight="1" x14ac:dyDescent="0.3">
      <c r="B10" s="227" t="s">
        <v>75</v>
      </c>
      <c r="C10" s="228"/>
      <c r="D10" s="233">
        <v>1</v>
      </c>
      <c r="E10" s="234"/>
      <c r="F10" s="235"/>
      <c r="G10" s="70">
        <v>30</v>
      </c>
      <c r="H10" s="232">
        <f t="shared" si="0"/>
        <v>3.3333333333333333E-2</v>
      </c>
      <c r="I10" s="232"/>
      <c r="J10" s="232"/>
      <c r="K10" s="213"/>
      <c r="L10" s="214"/>
      <c r="M10" s="214"/>
      <c r="N10" s="214"/>
      <c r="O10" s="214"/>
      <c r="P10" s="214"/>
      <c r="Q10" s="214"/>
      <c r="R10" s="215"/>
      <c r="S10" s="225"/>
    </row>
    <row r="11" spans="2:19" customFormat="1" ht="23.1" customHeight="1" x14ac:dyDescent="0.3">
      <c r="B11" s="227" t="s">
        <v>76</v>
      </c>
      <c r="C11" s="228"/>
      <c r="D11" s="229">
        <v>0</v>
      </c>
      <c r="E11" s="230"/>
      <c r="F11" s="231"/>
      <c r="G11" s="70">
        <v>30</v>
      </c>
      <c r="H11" s="232">
        <f t="shared" si="0"/>
        <v>0</v>
      </c>
      <c r="I11" s="232"/>
      <c r="J11" s="232"/>
      <c r="K11" s="213"/>
      <c r="L11" s="214"/>
      <c r="M11" s="214"/>
      <c r="N11" s="214"/>
      <c r="O11" s="214"/>
      <c r="P11" s="214"/>
      <c r="Q11" s="214"/>
      <c r="R11" s="215"/>
      <c r="S11" s="225"/>
    </row>
    <row r="12" spans="2:19" customFormat="1" ht="23.1" customHeight="1" x14ac:dyDescent="0.3">
      <c r="B12" s="227" t="s">
        <v>77</v>
      </c>
      <c r="C12" s="228"/>
      <c r="D12" s="229">
        <v>0</v>
      </c>
      <c r="E12" s="230"/>
      <c r="F12" s="231"/>
      <c r="G12" s="70">
        <v>30</v>
      </c>
      <c r="H12" s="232">
        <f t="shared" si="0"/>
        <v>0</v>
      </c>
      <c r="I12" s="232"/>
      <c r="J12" s="232"/>
      <c r="K12" s="216"/>
      <c r="L12" s="217"/>
      <c r="M12" s="217"/>
      <c r="N12" s="217"/>
      <c r="O12" s="217"/>
      <c r="P12" s="217"/>
      <c r="Q12" s="217"/>
      <c r="R12" s="218"/>
      <c r="S12" s="226"/>
    </row>
    <row r="13" spans="2:19" customFormat="1" ht="23.1" customHeight="1" x14ac:dyDescent="0.3">
      <c r="B13" s="227" t="s">
        <v>78</v>
      </c>
      <c r="C13" s="228"/>
      <c r="D13" s="229">
        <v>0</v>
      </c>
      <c r="E13" s="230"/>
      <c r="F13" s="231"/>
      <c r="G13" s="70">
        <v>30</v>
      </c>
      <c r="H13" s="232">
        <f t="shared" si="0"/>
        <v>0</v>
      </c>
      <c r="I13" s="232"/>
      <c r="J13" s="232"/>
      <c r="K13" s="210" t="s">
        <v>111</v>
      </c>
      <c r="L13" s="211"/>
      <c r="M13" s="211"/>
      <c r="N13" s="211"/>
      <c r="O13" s="211"/>
      <c r="P13" s="211"/>
      <c r="Q13" s="211"/>
      <c r="R13" s="212"/>
      <c r="S13" s="224" t="s">
        <v>112</v>
      </c>
    </row>
    <row r="14" spans="2:19" customFormat="1" ht="23.1" customHeight="1" x14ac:dyDescent="0.3">
      <c r="B14" s="227" t="s">
        <v>79</v>
      </c>
      <c r="C14" s="228"/>
      <c r="D14" s="229">
        <v>0</v>
      </c>
      <c r="E14" s="230"/>
      <c r="F14" s="231"/>
      <c r="G14" s="70">
        <v>30</v>
      </c>
      <c r="H14" s="232">
        <f t="shared" si="0"/>
        <v>0</v>
      </c>
      <c r="I14" s="232"/>
      <c r="J14" s="232"/>
      <c r="K14" s="213"/>
      <c r="L14" s="214"/>
      <c r="M14" s="214"/>
      <c r="N14" s="214"/>
      <c r="O14" s="214"/>
      <c r="P14" s="214"/>
      <c r="Q14" s="214"/>
      <c r="R14" s="215"/>
      <c r="S14" s="225"/>
    </row>
    <row r="15" spans="2:19" customFormat="1" ht="23.1" customHeight="1" x14ac:dyDescent="0.3">
      <c r="B15" s="227" t="s">
        <v>80</v>
      </c>
      <c r="C15" s="228"/>
      <c r="D15" s="229">
        <v>0</v>
      </c>
      <c r="E15" s="230"/>
      <c r="F15" s="231"/>
      <c r="G15" s="70">
        <v>30</v>
      </c>
      <c r="H15" s="232">
        <f t="shared" si="0"/>
        <v>0</v>
      </c>
      <c r="I15" s="232"/>
      <c r="J15" s="232"/>
      <c r="K15" s="213"/>
      <c r="L15" s="214"/>
      <c r="M15" s="214"/>
      <c r="N15" s="214"/>
      <c r="O15" s="214"/>
      <c r="P15" s="214"/>
      <c r="Q15" s="214"/>
      <c r="R15" s="215"/>
      <c r="S15" s="225"/>
    </row>
    <row r="16" spans="2:19" customFormat="1" ht="23.1" customHeight="1" x14ac:dyDescent="0.3">
      <c r="B16" s="227" t="s">
        <v>81</v>
      </c>
      <c r="C16" s="228"/>
      <c r="D16" s="229">
        <v>0</v>
      </c>
      <c r="E16" s="230"/>
      <c r="F16" s="231"/>
      <c r="G16" s="70">
        <v>30</v>
      </c>
      <c r="H16" s="232">
        <f t="shared" si="0"/>
        <v>0</v>
      </c>
      <c r="I16" s="232"/>
      <c r="J16" s="232"/>
      <c r="K16" s="213"/>
      <c r="L16" s="214"/>
      <c r="M16" s="214"/>
      <c r="N16" s="214"/>
      <c r="O16" s="214"/>
      <c r="P16" s="214"/>
      <c r="Q16" s="214"/>
      <c r="R16" s="215"/>
      <c r="S16" s="225"/>
    </row>
    <row r="17" spans="2:19" customFormat="1" ht="23.1" customHeight="1" x14ac:dyDescent="0.3">
      <c r="B17" s="227" t="s">
        <v>82</v>
      </c>
      <c r="C17" s="228"/>
      <c r="D17" s="229">
        <v>0</v>
      </c>
      <c r="E17" s="230"/>
      <c r="F17" s="231"/>
      <c r="G17" s="70">
        <v>30</v>
      </c>
      <c r="H17" s="232">
        <f t="shared" si="0"/>
        <v>0</v>
      </c>
      <c r="I17" s="232"/>
      <c r="J17" s="232"/>
      <c r="K17" s="213"/>
      <c r="L17" s="214"/>
      <c r="M17" s="214"/>
      <c r="N17" s="214"/>
      <c r="O17" s="214"/>
      <c r="P17" s="214"/>
      <c r="Q17" s="214"/>
      <c r="R17" s="215"/>
      <c r="S17" s="225"/>
    </row>
    <row r="18" spans="2:19" customFormat="1" ht="23.1" customHeight="1" x14ac:dyDescent="0.3">
      <c r="B18" s="227" t="s">
        <v>83</v>
      </c>
      <c r="C18" s="228"/>
      <c r="D18" s="229">
        <v>0</v>
      </c>
      <c r="E18" s="230"/>
      <c r="F18" s="231"/>
      <c r="G18" s="70">
        <v>30</v>
      </c>
      <c r="H18" s="232">
        <f t="shared" si="0"/>
        <v>0</v>
      </c>
      <c r="I18" s="232"/>
      <c r="J18" s="232"/>
      <c r="K18" s="216"/>
      <c r="L18" s="217"/>
      <c r="M18" s="217"/>
      <c r="N18" s="217"/>
      <c r="O18" s="217"/>
      <c r="P18" s="217"/>
      <c r="Q18" s="217"/>
      <c r="R18" s="218"/>
      <c r="S18" s="226"/>
    </row>
    <row r="19" spans="2:19" customFormat="1" ht="15" x14ac:dyDescent="0.25">
      <c r="B19" s="236" t="s">
        <v>84</v>
      </c>
      <c r="C19" s="236"/>
      <c r="D19" s="169">
        <f>+SUM(D7:F18)</f>
        <v>1</v>
      </c>
      <c r="E19" s="169"/>
      <c r="F19" s="169"/>
      <c r="G19" s="71">
        <f>+AVERAGEA(G7:G18)</f>
        <v>30</v>
      </c>
      <c r="H19" s="232">
        <f t="shared" si="0"/>
        <v>3.3333333333333333E-2</v>
      </c>
      <c r="I19" s="232"/>
      <c r="J19" s="232"/>
      <c r="K19" s="204" t="s">
        <v>22</v>
      </c>
      <c r="L19" s="205"/>
      <c r="M19" s="205"/>
      <c r="N19" s="206"/>
      <c r="O19" s="67"/>
      <c r="P19" s="67"/>
      <c r="Q19" s="67"/>
      <c r="R19" s="67"/>
      <c r="S19" s="68"/>
    </row>
    <row r="20" spans="2:19" customFormat="1" ht="15" x14ac:dyDescent="0.25">
      <c r="B20" s="89"/>
      <c r="C20" s="89"/>
      <c r="D20" s="90"/>
      <c r="E20" s="91"/>
      <c r="F20" s="91"/>
      <c r="G20" s="92" t="s">
        <v>101</v>
      </c>
      <c r="H20" s="201" t="s">
        <v>1</v>
      </c>
      <c r="I20" s="202"/>
      <c r="J20" s="203"/>
      <c r="K20" s="207"/>
      <c r="L20" s="208"/>
      <c r="M20" s="208"/>
      <c r="N20" s="209"/>
      <c r="O20" s="67"/>
      <c r="P20" s="67"/>
      <c r="Q20" s="67"/>
      <c r="R20" s="67"/>
      <c r="S20" s="68"/>
    </row>
    <row r="21" spans="2:19" customFormat="1" ht="17.25" thickBot="1" x14ac:dyDescent="0.3">
      <c r="B21" s="237" t="s">
        <v>85</v>
      </c>
      <c r="C21" s="238"/>
      <c r="D21" s="238"/>
      <c r="E21" s="238"/>
      <c r="F21" s="238"/>
      <c r="G21" s="101">
        <v>0</v>
      </c>
      <c r="H21" s="239">
        <v>0</v>
      </c>
      <c r="I21" s="240"/>
      <c r="J21" s="240"/>
      <c r="K21" s="241">
        <v>1</v>
      </c>
      <c r="L21" s="242"/>
      <c r="M21" s="242"/>
      <c r="N21" s="242"/>
      <c r="O21" s="67"/>
      <c r="P21" s="67"/>
      <c r="Q21" s="67"/>
      <c r="R21" s="67"/>
      <c r="S21" s="68"/>
    </row>
    <row r="22" spans="2:19" customFormat="1" ht="17.25" thickBot="1" x14ac:dyDescent="0.3">
      <c r="B22" s="237" t="s">
        <v>91</v>
      </c>
      <c r="C22" s="238"/>
      <c r="D22" s="238"/>
      <c r="E22" s="238"/>
      <c r="F22" s="238"/>
      <c r="G22" s="101">
        <v>0</v>
      </c>
      <c r="H22" s="239">
        <v>0</v>
      </c>
      <c r="I22" s="240"/>
      <c r="J22" s="240"/>
      <c r="K22" s="241">
        <v>1</v>
      </c>
      <c r="L22" s="242"/>
      <c r="M22" s="242"/>
      <c r="N22" s="242"/>
      <c r="O22" s="67"/>
      <c r="P22" s="67"/>
      <c r="Q22" s="67"/>
      <c r="R22" s="67"/>
      <c r="S22" s="68"/>
    </row>
    <row r="23" spans="2:19" customFormat="1" ht="17.25" thickBot="1" x14ac:dyDescent="0.3">
      <c r="B23" s="237" t="s">
        <v>92</v>
      </c>
      <c r="C23" s="238"/>
      <c r="D23" s="238"/>
      <c r="E23" s="238"/>
      <c r="F23" s="238"/>
      <c r="G23" s="101">
        <v>0</v>
      </c>
      <c r="H23" s="239">
        <v>0</v>
      </c>
      <c r="I23" s="240"/>
      <c r="J23" s="240"/>
      <c r="K23" s="241">
        <v>1</v>
      </c>
      <c r="L23" s="242"/>
      <c r="M23" s="242"/>
      <c r="N23" s="242"/>
      <c r="O23" s="67"/>
      <c r="P23" s="67"/>
      <c r="Q23" s="67"/>
      <c r="R23" s="67"/>
      <c r="S23" s="68"/>
    </row>
    <row r="24" spans="2:19" customFormat="1" ht="17.25" thickBot="1" x14ac:dyDescent="0.3">
      <c r="B24" s="237" t="s">
        <v>93</v>
      </c>
      <c r="C24" s="238"/>
      <c r="D24" s="238"/>
      <c r="E24" s="238"/>
      <c r="F24" s="238"/>
      <c r="G24" s="101">
        <v>0</v>
      </c>
      <c r="H24" s="239">
        <v>0</v>
      </c>
      <c r="I24" s="240"/>
      <c r="J24" s="240"/>
      <c r="K24" s="241">
        <v>1</v>
      </c>
      <c r="L24" s="242"/>
      <c r="M24" s="242"/>
      <c r="N24" s="242"/>
      <c r="O24" s="67"/>
      <c r="P24" s="67"/>
      <c r="Q24" s="67"/>
      <c r="R24" s="67"/>
      <c r="S24" s="68"/>
    </row>
    <row r="25" spans="2:19" customFormat="1" ht="17.25" thickBot="1" x14ac:dyDescent="0.3">
      <c r="B25" s="237" t="s">
        <v>94</v>
      </c>
      <c r="C25" s="238"/>
      <c r="D25" s="238"/>
      <c r="E25" s="238"/>
      <c r="F25" s="238"/>
      <c r="G25" s="101">
        <v>0</v>
      </c>
      <c r="H25" s="239">
        <v>0</v>
      </c>
      <c r="I25" s="240"/>
      <c r="J25" s="240"/>
      <c r="K25" s="241">
        <v>1</v>
      </c>
      <c r="L25" s="242"/>
      <c r="M25" s="242"/>
      <c r="N25" s="242"/>
      <c r="O25" s="67"/>
      <c r="P25" s="67"/>
      <c r="Q25" s="67"/>
      <c r="R25" s="67"/>
      <c r="S25" s="68"/>
    </row>
    <row r="26" spans="2:19" customFormat="1" ht="15" x14ac:dyDescent="0.25">
      <c r="B26" s="72"/>
      <c r="C26" s="73"/>
      <c r="D26" s="66"/>
      <c r="E26" s="66"/>
      <c r="F26" s="66"/>
      <c r="G26" s="73"/>
      <c r="H26" s="66"/>
      <c r="I26" s="66"/>
      <c r="J26" s="73"/>
      <c r="K26" s="66"/>
      <c r="L26" s="67"/>
      <c r="M26" s="67"/>
      <c r="N26" s="67"/>
      <c r="O26" s="67"/>
      <c r="P26" s="67"/>
      <c r="Q26" s="67"/>
      <c r="R26" s="67"/>
      <c r="S26" s="68"/>
    </row>
    <row r="27" spans="2:19" s="69" customFormat="1" ht="15" x14ac:dyDescent="0.25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7"/>
      <c r="M27" s="67"/>
      <c r="N27" s="67"/>
      <c r="O27" s="67"/>
      <c r="P27" s="67"/>
      <c r="Q27" s="67"/>
      <c r="R27" s="67"/>
      <c r="S27" s="68"/>
    </row>
    <row r="28" spans="2:19" s="69" customFormat="1" ht="15" x14ac:dyDescent="0.25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7"/>
      <c r="M28" s="67"/>
      <c r="N28" s="67"/>
      <c r="O28" s="67"/>
      <c r="P28" s="67"/>
      <c r="Q28" s="67"/>
      <c r="R28" s="67"/>
      <c r="S28" s="68"/>
    </row>
    <row r="29" spans="2:19" s="69" customFormat="1" ht="15" x14ac:dyDescent="0.25"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7"/>
      <c r="M29" s="67"/>
      <c r="N29" s="67"/>
      <c r="O29" s="67"/>
      <c r="P29" s="67"/>
      <c r="Q29" s="67"/>
      <c r="R29" s="67"/>
      <c r="S29" s="68"/>
    </row>
    <row r="30" spans="2:19" s="69" customFormat="1" ht="15" x14ac:dyDescent="0.25"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7"/>
      <c r="M30" s="67"/>
      <c r="N30" s="67"/>
      <c r="O30" s="67"/>
      <c r="P30" s="67"/>
      <c r="Q30" s="67"/>
      <c r="R30" s="67"/>
      <c r="S30" s="68"/>
    </row>
    <row r="31" spans="2:19" s="69" customFormat="1" ht="15" x14ac:dyDescent="0.25"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7"/>
      <c r="M31" s="67"/>
      <c r="N31" s="67"/>
      <c r="O31" s="67"/>
      <c r="P31" s="67"/>
      <c r="Q31" s="67"/>
      <c r="R31" s="67"/>
      <c r="S31" s="68"/>
    </row>
    <row r="32" spans="2:19" s="69" customFormat="1" ht="15" x14ac:dyDescent="0.25"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7"/>
      <c r="M32" s="67"/>
      <c r="N32" s="67"/>
      <c r="O32" s="67"/>
      <c r="P32" s="67"/>
      <c r="Q32" s="67"/>
      <c r="R32" s="67"/>
      <c r="S32" s="68"/>
    </row>
    <row r="33" spans="2:19" s="69" customFormat="1" ht="15" x14ac:dyDescent="0.25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7"/>
      <c r="M33" s="67"/>
      <c r="N33" s="67"/>
      <c r="O33" s="67"/>
      <c r="P33" s="67"/>
      <c r="Q33" s="67"/>
      <c r="R33" s="67"/>
      <c r="S33" s="68"/>
    </row>
    <row r="34" spans="2:19" s="69" customFormat="1" ht="15" x14ac:dyDescent="0.25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7"/>
      <c r="M34" s="67"/>
      <c r="N34" s="67"/>
      <c r="O34" s="67"/>
      <c r="P34" s="67"/>
      <c r="Q34" s="67"/>
      <c r="R34" s="67"/>
      <c r="S34" s="68"/>
    </row>
    <row r="35" spans="2:19" customFormat="1" ht="18" customHeight="1" x14ac:dyDescent="0.25">
      <c r="B35" s="219" t="s">
        <v>86</v>
      </c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</row>
    <row r="36" spans="2:19" customFormat="1" ht="48.75" customHeight="1" x14ac:dyDescent="0.25">
      <c r="B36" s="220" t="s">
        <v>15</v>
      </c>
      <c r="C36" s="220"/>
      <c r="D36" s="88" t="s">
        <v>87</v>
      </c>
      <c r="E36" s="243" t="s">
        <v>69</v>
      </c>
      <c r="F36" s="244"/>
      <c r="G36" s="88" t="s">
        <v>70</v>
      </c>
      <c r="H36" s="220" t="s">
        <v>71</v>
      </c>
      <c r="I36" s="220"/>
      <c r="J36" s="220"/>
      <c r="K36" s="245" t="s">
        <v>66</v>
      </c>
      <c r="L36" s="245"/>
      <c r="M36" s="245"/>
      <c r="N36" s="245"/>
      <c r="O36" s="245"/>
      <c r="P36" s="245"/>
      <c r="Q36" s="245"/>
      <c r="R36" s="245"/>
      <c r="S36" s="87" t="s">
        <v>67</v>
      </c>
    </row>
    <row r="37" spans="2:19" customFormat="1" ht="23.1" customHeight="1" x14ac:dyDescent="0.3">
      <c r="B37" s="227" t="s">
        <v>72</v>
      </c>
      <c r="C37" s="228"/>
      <c r="D37" s="74">
        <v>0</v>
      </c>
      <c r="E37" s="246">
        <v>0</v>
      </c>
      <c r="F37" s="246"/>
      <c r="G37" s="70">
        <v>30</v>
      </c>
      <c r="H37" s="232">
        <f t="shared" ref="H37:H49" si="1">+(D37+E37)/G37</f>
        <v>0</v>
      </c>
      <c r="I37" s="232"/>
      <c r="J37" s="232"/>
      <c r="K37" s="210" t="s">
        <v>111</v>
      </c>
      <c r="L37" s="211"/>
      <c r="M37" s="211"/>
      <c r="N37" s="211"/>
      <c r="O37" s="211"/>
      <c r="P37" s="211"/>
      <c r="Q37" s="211"/>
      <c r="R37" s="212"/>
      <c r="S37" s="224" t="s">
        <v>112</v>
      </c>
    </row>
    <row r="38" spans="2:19" customFormat="1" ht="23.1" customHeight="1" x14ac:dyDescent="0.3">
      <c r="B38" s="227" t="s">
        <v>73</v>
      </c>
      <c r="C38" s="228"/>
      <c r="D38" s="74">
        <v>0</v>
      </c>
      <c r="E38" s="246">
        <v>0</v>
      </c>
      <c r="F38" s="246"/>
      <c r="G38" s="70">
        <v>30</v>
      </c>
      <c r="H38" s="232">
        <f t="shared" si="1"/>
        <v>0</v>
      </c>
      <c r="I38" s="232"/>
      <c r="J38" s="232"/>
      <c r="K38" s="213"/>
      <c r="L38" s="214"/>
      <c r="M38" s="214"/>
      <c r="N38" s="214"/>
      <c r="O38" s="214"/>
      <c r="P38" s="214"/>
      <c r="Q38" s="214"/>
      <c r="R38" s="215"/>
      <c r="S38" s="225"/>
    </row>
    <row r="39" spans="2:19" customFormat="1" ht="23.1" customHeight="1" x14ac:dyDescent="0.3">
      <c r="B39" s="227" t="s">
        <v>74</v>
      </c>
      <c r="C39" s="228"/>
      <c r="D39" s="74">
        <v>0</v>
      </c>
      <c r="E39" s="246">
        <v>0</v>
      </c>
      <c r="F39" s="246"/>
      <c r="G39" s="70">
        <v>30</v>
      </c>
      <c r="H39" s="232">
        <f t="shared" si="1"/>
        <v>0</v>
      </c>
      <c r="I39" s="232"/>
      <c r="J39" s="232"/>
      <c r="K39" s="213"/>
      <c r="L39" s="214"/>
      <c r="M39" s="214"/>
      <c r="N39" s="214"/>
      <c r="O39" s="214"/>
      <c r="P39" s="214"/>
      <c r="Q39" s="214"/>
      <c r="R39" s="215"/>
      <c r="S39" s="225"/>
    </row>
    <row r="40" spans="2:19" customFormat="1" ht="23.1" customHeight="1" x14ac:dyDescent="0.3">
      <c r="B40" s="227" t="s">
        <v>75</v>
      </c>
      <c r="C40" s="228"/>
      <c r="D40" s="74">
        <v>0</v>
      </c>
      <c r="E40" s="246">
        <v>0</v>
      </c>
      <c r="F40" s="246"/>
      <c r="G40" s="70">
        <v>30</v>
      </c>
      <c r="H40" s="232">
        <f t="shared" si="1"/>
        <v>0</v>
      </c>
      <c r="I40" s="232"/>
      <c r="J40" s="232"/>
      <c r="K40" s="213"/>
      <c r="L40" s="214"/>
      <c r="M40" s="214"/>
      <c r="N40" s="214"/>
      <c r="O40" s="214"/>
      <c r="P40" s="214"/>
      <c r="Q40" s="214"/>
      <c r="R40" s="215"/>
      <c r="S40" s="225"/>
    </row>
    <row r="41" spans="2:19" customFormat="1" ht="23.1" customHeight="1" x14ac:dyDescent="0.3">
      <c r="B41" s="227" t="s">
        <v>76</v>
      </c>
      <c r="C41" s="228"/>
      <c r="D41" s="74">
        <v>0</v>
      </c>
      <c r="E41" s="246">
        <v>0</v>
      </c>
      <c r="F41" s="246"/>
      <c r="G41" s="70">
        <v>30</v>
      </c>
      <c r="H41" s="232">
        <f t="shared" si="1"/>
        <v>0</v>
      </c>
      <c r="I41" s="232"/>
      <c r="J41" s="232"/>
      <c r="K41" s="213"/>
      <c r="L41" s="214"/>
      <c r="M41" s="214"/>
      <c r="N41" s="214"/>
      <c r="O41" s="214"/>
      <c r="P41" s="214"/>
      <c r="Q41" s="214"/>
      <c r="R41" s="215"/>
      <c r="S41" s="225"/>
    </row>
    <row r="42" spans="2:19" customFormat="1" ht="23.1" customHeight="1" x14ac:dyDescent="0.3">
      <c r="B42" s="227" t="s">
        <v>77</v>
      </c>
      <c r="C42" s="228"/>
      <c r="D42" s="74">
        <v>0</v>
      </c>
      <c r="E42" s="246">
        <v>0</v>
      </c>
      <c r="F42" s="246"/>
      <c r="G42" s="70">
        <v>30</v>
      </c>
      <c r="H42" s="232">
        <f t="shared" si="1"/>
        <v>0</v>
      </c>
      <c r="I42" s="232"/>
      <c r="J42" s="232"/>
      <c r="K42" s="216"/>
      <c r="L42" s="217"/>
      <c r="M42" s="217"/>
      <c r="N42" s="217"/>
      <c r="O42" s="217"/>
      <c r="P42" s="217"/>
      <c r="Q42" s="217"/>
      <c r="R42" s="218"/>
      <c r="S42" s="226"/>
    </row>
    <row r="43" spans="2:19" customFormat="1" ht="23.1" customHeight="1" x14ac:dyDescent="0.3">
      <c r="B43" s="227" t="s">
        <v>78</v>
      </c>
      <c r="C43" s="228"/>
      <c r="D43" s="74">
        <v>0</v>
      </c>
      <c r="E43" s="246">
        <v>0</v>
      </c>
      <c r="F43" s="246"/>
      <c r="G43" s="70">
        <v>30</v>
      </c>
      <c r="H43" s="232">
        <f t="shared" si="1"/>
        <v>0</v>
      </c>
      <c r="I43" s="232"/>
      <c r="J43" s="232"/>
      <c r="K43" s="210" t="s">
        <v>111</v>
      </c>
      <c r="L43" s="211"/>
      <c r="M43" s="211"/>
      <c r="N43" s="211"/>
      <c r="O43" s="211"/>
      <c r="P43" s="211"/>
      <c r="Q43" s="211"/>
      <c r="R43" s="212"/>
      <c r="S43" s="224" t="s">
        <v>112</v>
      </c>
    </row>
    <row r="44" spans="2:19" customFormat="1" ht="23.1" customHeight="1" x14ac:dyDescent="0.3">
      <c r="B44" s="227" t="s">
        <v>79</v>
      </c>
      <c r="C44" s="228"/>
      <c r="D44" s="74">
        <v>0</v>
      </c>
      <c r="E44" s="246">
        <v>0</v>
      </c>
      <c r="F44" s="246"/>
      <c r="G44" s="70">
        <v>30</v>
      </c>
      <c r="H44" s="232">
        <f t="shared" si="1"/>
        <v>0</v>
      </c>
      <c r="I44" s="232"/>
      <c r="J44" s="232"/>
      <c r="K44" s="213"/>
      <c r="L44" s="214"/>
      <c r="M44" s="214"/>
      <c r="N44" s="214"/>
      <c r="O44" s="214"/>
      <c r="P44" s="214"/>
      <c r="Q44" s="214"/>
      <c r="R44" s="215"/>
      <c r="S44" s="225"/>
    </row>
    <row r="45" spans="2:19" customFormat="1" ht="23.1" customHeight="1" x14ac:dyDescent="0.3">
      <c r="B45" s="227" t="s">
        <v>80</v>
      </c>
      <c r="C45" s="228"/>
      <c r="D45" s="74">
        <v>0</v>
      </c>
      <c r="E45" s="246">
        <v>0</v>
      </c>
      <c r="F45" s="246"/>
      <c r="G45" s="70">
        <v>30</v>
      </c>
      <c r="H45" s="232">
        <f t="shared" si="1"/>
        <v>0</v>
      </c>
      <c r="I45" s="232"/>
      <c r="J45" s="232"/>
      <c r="K45" s="213"/>
      <c r="L45" s="214"/>
      <c r="M45" s="214"/>
      <c r="N45" s="214"/>
      <c r="O45" s="214"/>
      <c r="P45" s="214"/>
      <c r="Q45" s="214"/>
      <c r="R45" s="215"/>
      <c r="S45" s="225"/>
    </row>
    <row r="46" spans="2:19" customFormat="1" ht="23.1" customHeight="1" x14ac:dyDescent="0.3">
      <c r="B46" s="227" t="s">
        <v>81</v>
      </c>
      <c r="C46" s="228"/>
      <c r="D46" s="74">
        <v>0</v>
      </c>
      <c r="E46" s="246">
        <v>0</v>
      </c>
      <c r="F46" s="246"/>
      <c r="G46" s="70">
        <v>30</v>
      </c>
      <c r="H46" s="232">
        <f t="shared" si="1"/>
        <v>0</v>
      </c>
      <c r="I46" s="232"/>
      <c r="J46" s="232"/>
      <c r="K46" s="213"/>
      <c r="L46" s="214"/>
      <c r="M46" s="214"/>
      <c r="N46" s="214"/>
      <c r="O46" s="214"/>
      <c r="P46" s="214"/>
      <c r="Q46" s="214"/>
      <c r="R46" s="215"/>
      <c r="S46" s="225"/>
    </row>
    <row r="47" spans="2:19" customFormat="1" ht="23.1" customHeight="1" x14ac:dyDescent="0.3">
      <c r="B47" s="227" t="s">
        <v>82</v>
      </c>
      <c r="C47" s="228"/>
      <c r="D47" s="74">
        <v>0</v>
      </c>
      <c r="E47" s="246">
        <v>0</v>
      </c>
      <c r="F47" s="246"/>
      <c r="G47" s="70">
        <v>30</v>
      </c>
      <c r="H47" s="232">
        <f t="shared" si="1"/>
        <v>0</v>
      </c>
      <c r="I47" s="232"/>
      <c r="J47" s="232"/>
      <c r="K47" s="213"/>
      <c r="L47" s="214"/>
      <c r="M47" s="214"/>
      <c r="N47" s="214"/>
      <c r="O47" s="214"/>
      <c r="P47" s="214"/>
      <c r="Q47" s="214"/>
      <c r="R47" s="215"/>
      <c r="S47" s="225"/>
    </row>
    <row r="48" spans="2:19" customFormat="1" ht="23.1" customHeight="1" x14ac:dyDescent="0.3">
      <c r="B48" s="227" t="s">
        <v>83</v>
      </c>
      <c r="C48" s="228"/>
      <c r="D48" s="74">
        <v>0</v>
      </c>
      <c r="E48" s="246">
        <v>0</v>
      </c>
      <c r="F48" s="246"/>
      <c r="G48" s="70">
        <v>30</v>
      </c>
      <c r="H48" s="232">
        <f t="shared" si="1"/>
        <v>0</v>
      </c>
      <c r="I48" s="232"/>
      <c r="J48" s="232"/>
      <c r="K48" s="216"/>
      <c r="L48" s="217"/>
      <c r="M48" s="217"/>
      <c r="N48" s="217"/>
      <c r="O48" s="217"/>
      <c r="P48" s="217"/>
      <c r="Q48" s="217"/>
      <c r="R48" s="218"/>
      <c r="S48" s="226"/>
    </row>
    <row r="49" spans="2:19" customFormat="1" ht="15" x14ac:dyDescent="0.25">
      <c r="B49" s="236" t="s">
        <v>84</v>
      </c>
      <c r="C49" s="236"/>
      <c r="D49" s="75">
        <f>+SUM(D37:D48)</f>
        <v>0</v>
      </c>
      <c r="E49" s="169">
        <f>+SUM(E37:E48)</f>
        <v>0</v>
      </c>
      <c r="F49" s="169"/>
      <c r="G49" s="71">
        <f>+AVERAGEA(G37:G48)</f>
        <v>30</v>
      </c>
      <c r="H49" s="232">
        <f t="shared" si="1"/>
        <v>0</v>
      </c>
      <c r="I49" s="232"/>
      <c r="J49" s="232"/>
      <c r="K49" s="204" t="s">
        <v>22</v>
      </c>
      <c r="L49" s="205"/>
      <c r="M49" s="205"/>
      <c r="N49" s="206"/>
      <c r="O49" s="67"/>
      <c r="P49" s="67"/>
      <c r="Q49" s="67"/>
      <c r="R49" s="67"/>
      <c r="S49" s="68"/>
    </row>
    <row r="50" spans="2:19" customFormat="1" ht="15" x14ac:dyDescent="0.25">
      <c r="B50" s="89"/>
      <c r="C50" s="89"/>
      <c r="D50" s="90"/>
      <c r="E50" s="91"/>
      <c r="F50" s="91"/>
      <c r="G50" s="92" t="s">
        <v>101</v>
      </c>
      <c r="H50" s="201" t="s">
        <v>1</v>
      </c>
      <c r="I50" s="202"/>
      <c r="J50" s="203"/>
      <c r="K50" s="207"/>
      <c r="L50" s="208"/>
      <c r="M50" s="208"/>
      <c r="N50" s="209"/>
      <c r="O50" s="67"/>
      <c r="P50" s="67"/>
      <c r="Q50" s="67"/>
      <c r="R50" s="67"/>
      <c r="S50" s="68"/>
    </row>
    <row r="51" spans="2:19" customFormat="1" ht="17.25" thickBot="1" x14ac:dyDescent="0.35">
      <c r="B51" s="237" t="s">
        <v>95</v>
      </c>
      <c r="C51" s="238"/>
      <c r="D51" s="238"/>
      <c r="E51" s="238"/>
      <c r="F51" s="238"/>
      <c r="G51" s="76">
        <v>0</v>
      </c>
      <c r="H51" s="239">
        <v>0</v>
      </c>
      <c r="I51" s="240"/>
      <c r="J51" s="240"/>
      <c r="K51" s="247">
        <v>1</v>
      </c>
      <c r="L51" s="247"/>
      <c r="M51" s="247"/>
      <c r="N51" s="247"/>
      <c r="O51" s="67"/>
      <c r="P51" s="67"/>
      <c r="Q51" s="67"/>
      <c r="R51" s="67"/>
      <c r="S51" s="68"/>
    </row>
    <row r="52" spans="2:19" customFormat="1" ht="17.25" thickBot="1" x14ac:dyDescent="0.35">
      <c r="B52" s="237" t="s">
        <v>96</v>
      </c>
      <c r="C52" s="238"/>
      <c r="D52" s="238"/>
      <c r="E52" s="238"/>
      <c r="F52" s="238"/>
      <c r="G52" s="76">
        <v>0</v>
      </c>
      <c r="H52" s="239">
        <v>0</v>
      </c>
      <c r="I52" s="240"/>
      <c r="J52" s="240"/>
      <c r="K52" s="247">
        <v>1</v>
      </c>
      <c r="L52" s="247"/>
      <c r="M52" s="247"/>
      <c r="N52" s="247"/>
      <c r="O52" s="67"/>
      <c r="P52" s="67"/>
      <c r="Q52" s="67"/>
      <c r="R52" s="67"/>
      <c r="S52" s="68"/>
    </row>
    <row r="53" spans="2:19" customFormat="1" ht="17.25" thickBot="1" x14ac:dyDescent="0.35">
      <c r="B53" s="237" t="s">
        <v>97</v>
      </c>
      <c r="C53" s="238"/>
      <c r="D53" s="238"/>
      <c r="E53" s="238"/>
      <c r="F53" s="238"/>
      <c r="G53" s="76">
        <v>0</v>
      </c>
      <c r="H53" s="239">
        <v>0</v>
      </c>
      <c r="I53" s="240"/>
      <c r="J53" s="240"/>
      <c r="K53" s="247">
        <v>1</v>
      </c>
      <c r="L53" s="247"/>
      <c r="M53" s="247"/>
      <c r="N53" s="247"/>
      <c r="O53" s="67"/>
      <c r="P53" s="67"/>
      <c r="Q53" s="67"/>
      <c r="R53" s="67"/>
      <c r="S53" s="68"/>
    </row>
    <row r="54" spans="2:19" customFormat="1" ht="17.25" thickBot="1" x14ac:dyDescent="0.35">
      <c r="B54" s="237" t="s">
        <v>98</v>
      </c>
      <c r="C54" s="238"/>
      <c r="D54" s="238"/>
      <c r="E54" s="238"/>
      <c r="F54" s="238"/>
      <c r="G54" s="76">
        <v>0</v>
      </c>
      <c r="H54" s="239">
        <v>0</v>
      </c>
      <c r="I54" s="240"/>
      <c r="J54" s="240"/>
      <c r="K54" s="247">
        <v>1</v>
      </c>
      <c r="L54" s="247"/>
      <c r="M54" s="247"/>
      <c r="N54" s="247"/>
      <c r="O54" s="67"/>
      <c r="P54" s="67"/>
      <c r="Q54" s="67"/>
      <c r="R54" s="67"/>
      <c r="S54" s="68"/>
    </row>
    <row r="55" spans="2:19" customFormat="1" ht="17.25" thickBot="1" x14ac:dyDescent="0.35">
      <c r="B55" s="237" t="s">
        <v>99</v>
      </c>
      <c r="C55" s="238"/>
      <c r="D55" s="238"/>
      <c r="E55" s="238"/>
      <c r="F55" s="238"/>
      <c r="G55" s="76">
        <v>0</v>
      </c>
      <c r="H55" s="239">
        <v>0</v>
      </c>
      <c r="I55" s="240"/>
      <c r="J55" s="240"/>
      <c r="K55" s="247">
        <v>1</v>
      </c>
      <c r="L55" s="247"/>
      <c r="M55" s="247"/>
      <c r="N55" s="247"/>
      <c r="O55" s="67"/>
      <c r="P55" s="67"/>
      <c r="Q55" s="67"/>
      <c r="R55" s="67"/>
      <c r="S55" s="68"/>
    </row>
    <row r="56" spans="2:19" s="69" customFormat="1" ht="15" x14ac:dyDescent="0.25">
      <c r="B56" s="65"/>
      <c r="C56" s="66"/>
      <c r="D56" s="66"/>
      <c r="E56" s="66"/>
      <c r="F56" s="66"/>
      <c r="G56" s="66"/>
      <c r="H56" s="239">
        <v>0</v>
      </c>
      <c r="I56" s="240"/>
      <c r="J56" s="240"/>
      <c r="K56" s="66"/>
      <c r="L56" s="67"/>
      <c r="M56" s="67"/>
      <c r="N56" s="67"/>
      <c r="O56" s="67"/>
      <c r="P56" s="67"/>
      <c r="Q56" s="67"/>
      <c r="R56" s="67"/>
      <c r="S56" s="68"/>
    </row>
    <row r="57" spans="2:19" s="69" customFormat="1" ht="15" x14ac:dyDescent="0.25">
      <c r="B57" s="65"/>
      <c r="C57" s="66"/>
      <c r="D57" s="66"/>
      <c r="E57" s="66"/>
      <c r="F57" s="66"/>
      <c r="G57" s="66"/>
      <c r="H57" s="66"/>
      <c r="I57" s="66"/>
      <c r="J57" s="66"/>
      <c r="K57" s="66"/>
      <c r="L57" s="67"/>
      <c r="M57" s="67"/>
      <c r="N57" s="67"/>
      <c r="O57" s="67"/>
      <c r="P57" s="67"/>
      <c r="Q57" s="67"/>
      <c r="R57" s="67"/>
      <c r="S57" s="68"/>
    </row>
    <row r="58" spans="2:19" s="69" customFormat="1" ht="15" x14ac:dyDescent="0.25"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7"/>
      <c r="M58" s="67"/>
      <c r="N58" s="67"/>
      <c r="O58" s="67"/>
      <c r="P58" s="67"/>
      <c r="Q58" s="67"/>
      <c r="R58" s="67"/>
      <c r="S58" s="68"/>
    </row>
    <row r="59" spans="2:19" s="69" customFormat="1" ht="15" x14ac:dyDescent="0.25">
      <c r="B59" s="65"/>
      <c r="C59" s="66"/>
      <c r="D59" s="66"/>
      <c r="E59" s="66"/>
      <c r="F59" s="66"/>
      <c r="G59" s="66"/>
      <c r="H59" s="66"/>
      <c r="I59" s="66"/>
      <c r="J59" s="66"/>
      <c r="K59" s="66"/>
      <c r="L59" s="67"/>
      <c r="M59" s="67"/>
      <c r="N59" s="67"/>
      <c r="O59" s="67"/>
      <c r="P59" s="67"/>
      <c r="Q59" s="67"/>
      <c r="R59" s="67"/>
      <c r="S59" s="68"/>
    </row>
    <row r="60" spans="2:19" s="69" customFormat="1" ht="15" x14ac:dyDescent="0.25">
      <c r="B60" s="65"/>
      <c r="C60" s="66"/>
      <c r="D60" s="66"/>
      <c r="E60" s="66"/>
      <c r="F60" s="66"/>
      <c r="G60" s="66"/>
      <c r="H60" s="66"/>
      <c r="I60" s="66"/>
      <c r="J60" s="66"/>
      <c r="K60" s="66"/>
      <c r="L60" s="67"/>
      <c r="M60" s="67"/>
      <c r="N60" s="67"/>
      <c r="O60" s="67"/>
      <c r="P60" s="67"/>
      <c r="Q60" s="67"/>
      <c r="R60" s="67"/>
      <c r="S60" s="68"/>
    </row>
    <row r="61" spans="2:19" s="69" customFormat="1" ht="15" x14ac:dyDescent="0.25">
      <c r="B61" s="65"/>
      <c r="C61" s="66"/>
      <c r="D61" s="66"/>
      <c r="E61" s="66"/>
      <c r="F61" s="66"/>
      <c r="G61" s="66"/>
      <c r="H61" s="66"/>
      <c r="I61" s="66"/>
      <c r="J61" s="66"/>
      <c r="K61" s="66"/>
      <c r="L61" s="67"/>
      <c r="M61" s="67"/>
      <c r="N61" s="67"/>
      <c r="O61" s="67"/>
      <c r="P61" s="67"/>
      <c r="Q61" s="67"/>
      <c r="R61" s="67"/>
      <c r="S61" s="68"/>
    </row>
    <row r="62" spans="2:19" s="69" customFormat="1" ht="3.75" customHeight="1" x14ac:dyDescent="0.25"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7"/>
      <c r="M62" s="67"/>
      <c r="N62" s="67"/>
      <c r="O62" s="67"/>
      <c r="P62" s="67"/>
      <c r="Q62" s="67"/>
      <c r="R62" s="67"/>
      <c r="S62" s="68"/>
    </row>
    <row r="63" spans="2:19" x14ac:dyDescent="0.3">
      <c r="B63" s="77" t="s">
        <v>88</v>
      </c>
      <c r="C63" s="78"/>
      <c r="D63" s="78"/>
      <c r="E63" s="78"/>
      <c r="F63" s="78"/>
      <c r="G63" s="248"/>
      <c r="H63" s="248"/>
      <c r="I63" s="248"/>
      <c r="J63" s="248"/>
      <c r="K63" s="248"/>
      <c r="L63" s="78"/>
      <c r="M63" s="78"/>
      <c r="N63" s="78"/>
      <c r="O63" s="78"/>
      <c r="P63" s="78"/>
      <c r="Q63" s="78"/>
      <c r="R63" s="78"/>
      <c r="S63" s="79"/>
    </row>
    <row r="64" spans="2:19" x14ac:dyDescent="0.3">
      <c r="B64" s="81"/>
      <c r="C64" s="78"/>
      <c r="D64" s="78"/>
      <c r="E64" s="78"/>
      <c r="F64" s="78"/>
      <c r="G64" s="249"/>
      <c r="H64" s="249"/>
      <c r="I64" s="249"/>
      <c r="J64" s="249"/>
      <c r="K64" s="249"/>
      <c r="L64" s="78"/>
      <c r="M64" s="78"/>
      <c r="N64" s="78"/>
      <c r="O64" s="78"/>
      <c r="P64" s="78"/>
      <c r="Q64" s="78"/>
      <c r="R64" s="78"/>
      <c r="S64" s="79"/>
    </row>
    <row r="65" spans="2:19" x14ac:dyDescent="0.3">
      <c r="B65" s="82"/>
      <c r="C65" s="83"/>
      <c r="D65" s="83"/>
      <c r="E65" s="83"/>
      <c r="F65" s="83"/>
      <c r="G65" s="250"/>
      <c r="H65" s="250"/>
      <c r="I65" s="250"/>
      <c r="J65" s="250"/>
      <c r="K65" s="250"/>
      <c r="L65" s="83"/>
      <c r="M65" s="83"/>
      <c r="N65" s="83"/>
      <c r="O65" s="83"/>
      <c r="P65" s="83"/>
      <c r="Q65" s="83"/>
      <c r="R65" s="83"/>
      <c r="S65" s="84"/>
    </row>
    <row r="66" spans="2:19" x14ac:dyDescent="0.3"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</row>
    <row r="67" spans="2:19" x14ac:dyDescent="0.3"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</row>
  </sheetData>
  <mergeCells count="139">
    <mergeCell ref="H56:J56"/>
    <mergeCell ref="G63:K63"/>
    <mergeCell ref="G64:K64"/>
    <mergeCell ref="G65:K65"/>
    <mergeCell ref="S1:S3"/>
    <mergeCell ref="B1:D3"/>
    <mergeCell ref="B54:F54"/>
    <mergeCell ref="H54:J54"/>
    <mergeCell ref="K54:N54"/>
    <mergeCell ref="B55:F55"/>
    <mergeCell ref="H55:J55"/>
    <mergeCell ref="K55:N55"/>
    <mergeCell ref="B52:F52"/>
    <mergeCell ref="H52:J52"/>
    <mergeCell ref="K52:N52"/>
    <mergeCell ref="B53:F53"/>
    <mergeCell ref="H53:J53"/>
    <mergeCell ref="K53:N53"/>
    <mergeCell ref="B49:C49"/>
    <mergeCell ref="E49:F49"/>
    <mergeCell ref="H49:J49"/>
    <mergeCell ref="B51:F51"/>
    <mergeCell ref="H51:J51"/>
    <mergeCell ref="K51:N51"/>
    <mergeCell ref="B47:C47"/>
    <mergeCell ref="E47:F47"/>
    <mergeCell ref="H47:J47"/>
    <mergeCell ref="B48:C48"/>
    <mergeCell ref="E48:F48"/>
    <mergeCell ref="B44:C44"/>
    <mergeCell ref="E44:F44"/>
    <mergeCell ref="H44:J44"/>
    <mergeCell ref="H48:J48"/>
    <mergeCell ref="B45:C45"/>
    <mergeCell ref="E45:F45"/>
    <mergeCell ref="H45:J45"/>
    <mergeCell ref="B46:C46"/>
    <mergeCell ref="E46:F46"/>
    <mergeCell ref="H46:J46"/>
    <mergeCell ref="B42:C42"/>
    <mergeCell ref="E42:F42"/>
    <mergeCell ref="H42:J42"/>
    <mergeCell ref="B43:C43"/>
    <mergeCell ref="E43:F43"/>
    <mergeCell ref="H43:J43"/>
    <mergeCell ref="B40:C40"/>
    <mergeCell ref="E40:F40"/>
    <mergeCell ref="H40:J40"/>
    <mergeCell ref="B41:C41"/>
    <mergeCell ref="E41:F41"/>
    <mergeCell ref="H41:J41"/>
    <mergeCell ref="S43:S48"/>
    <mergeCell ref="B37:C37"/>
    <mergeCell ref="E37:F37"/>
    <mergeCell ref="H37:J37"/>
    <mergeCell ref="B38:C38"/>
    <mergeCell ref="E38:F38"/>
    <mergeCell ref="H38:J38"/>
    <mergeCell ref="B39:C39"/>
    <mergeCell ref="E39:F39"/>
    <mergeCell ref="H39:J39"/>
    <mergeCell ref="B25:F25"/>
    <mergeCell ref="H25:J25"/>
    <mergeCell ref="K25:N25"/>
    <mergeCell ref="B35:S35"/>
    <mergeCell ref="B36:C36"/>
    <mergeCell ref="E36:F36"/>
    <mergeCell ref="H36:J36"/>
    <mergeCell ref="K36:R36"/>
    <mergeCell ref="B23:F23"/>
    <mergeCell ref="H23:J23"/>
    <mergeCell ref="K23:N23"/>
    <mergeCell ref="B24:F24"/>
    <mergeCell ref="H24:J24"/>
    <mergeCell ref="K24:N24"/>
    <mergeCell ref="B21:F21"/>
    <mergeCell ref="H21:J21"/>
    <mergeCell ref="K21:N21"/>
    <mergeCell ref="B22:F22"/>
    <mergeCell ref="H22:J22"/>
    <mergeCell ref="K22:N22"/>
    <mergeCell ref="B18:C18"/>
    <mergeCell ref="D18:F18"/>
    <mergeCell ref="H18:J18"/>
    <mergeCell ref="B19:C19"/>
    <mergeCell ref="D19:F19"/>
    <mergeCell ref="H19:J19"/>
    <mergeCell ref="B16:C16"/>
    <mergeCell ref="D16:F16"/>
    <mergeCell ref="H16:J16"/>
    <mergeCell ref="B17:C17"/>
    <mergeCell ref="D17:F17"/>
    <mergeCell ref="H17:J17"/>
    <mergeCell ref="B14:C14"/>
    <mergeCell ref="D14:F14"/>
    <mergeCell ref="H14:J14"/>
    <mergeCell ref="B15:C15"/>
    <mergeCell ref="D15:F15"/>
    <mergeCell ref="H15:J15"/>
    <mergeCell ref="B12:C12"/>
    <mergeCell ref="D12:F12"/>
    <mergeCell ref="H12:J12"/>
    <mergeCell ref="B13:C13"/>
    <mergeCell ref="D13:F13"/>
    <mergeCell ref="H13:J13"/>
    <mergeCell ref="B10:C10"/>
    <mergeCell ref="D10:F10"/>
    <mergeCell ref="H10:J10"/>
    <mergeCell ref="B11:C11"/>
    <mergeCell ref="D11:F11"/>
    <mergeCell ref="H11:J11"/>
    <mergeCell ref="D7:F7"/>
    <mergeCell ref="H7:J7"/>
    <mergeCell ref="B8:C8"/>
    <mergeCell ref="D8:F8"/>
    <mergeCell ref="H8:J8"/>
    <mergeCell ref="B9:C9"/>
    <mergeCell ref="D9:F9"/>
    <mergeCell ref="H9:J9"/>
    <mergeCell ref="B5:S5"/>
    <mergeCell ref="B6:C6"/>
    <mergeCell ref="D6:F6"/>
    <mergeCell ref="H6:J6"/>
    <mergeCell ref="K6:R6"/>
    <mergeCell ref="S37:S42"/>
    <mergeCell ref="S7:S12"/>
    <mergeCell ref="K13:R18"/>
    <mergeCell ref="S13:S18"/>
    <mergeCell ref="B7:C7"/>
    <mergeCell ref="E1:R2"/>
    <mergeCell ref="E3:L3"/>
    <mergeCell ref="M3:R3"/>
    <mergeCell ref="H50:J50"/>
    <mergeCell ref="K49:N50"/>
    <mergeCell ref="H20:J20"/>
    <mergeCell ref="K19:N20"/>
    <mergeCell ref="K37:R42"/>
    <mergeCell ref="K43:R48"/>
    <mergeCell ref="K7:R12"/>
  </mergeCells>
  <printOptions horizontalCentered="1"/>
  <pageMargins left="0.51181102362204722" right="0.51181102362204722" top="0.55118110236220474" bottom="0.55118110236220474" header="0" footer="0"/>
  <pageSetup paperSize="9" scale="6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PROGRAMA</vt:lpstr>
      <vt:lpstr>ANALISIS COBERTURA</vt:lpstr>
      <vt:lpstr>INCIDENCIA Y PREVALENCIA</vt:lpstr>
      <vt:lpstr>'ANALISIS COBERTURA'!Área_de_impresión</vt:lpstr>
      <vt:lpstr>'INCIDENCIA Y PREVALENCIA'!Área_de_impresión</vt:lpstr>
      <vt:lpstr>PROGRAMA!Área_de_impresión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Sistema de Gestion SGI. Integrado</cp:lastModifiedBy>
  <cp:lastPrinted>2012-12-04T12:11:58Z</cp:lastPrinted>
  <dcterms:created xsi:type="dcterms:W3CDTF">2011-09-30T14:55:06Z</dcterms:created>
  <dcterms:modified xsi:type="dcterms:W3CDTF">2022-01-28T12:23:43Z</dcterms:modified>
</cp:coreProperties>
</file>